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3.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drawings/drawing4.xml" ContentType="application/vnd.openxmlformats-officedocument.drawing+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drawings/drawing5.xml" ContentType="application/vnd.openxmlformats-officedocument.drawing+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hefferk\Documents\Climate adaptation\"/>
    </mc:Choice>
  </mc:AlternateContent>
  <bookViews>
    <workbookView showSheetTabs="0" xWindow="-105" yWindow="-105" windowWidth="19425" windowHeight="10425"/>
  </bookViews>
  <sheets>
    <sheet name="Cover" sheetId="1" r:id="rId1"/>
    <sheet name="Social" sheetId="2" r:id="rId2"/>
    <sheet name="Economic" sheetId="7" r:id="rId3"/>
    <sheet name="Environment" sheetId="8" r:id="rId4"/>
    <sheet name="Adaptation" sheetId="9" r:id="rId5"/>
    <sheet name="Results" sheetId="6" r:id="rId6"/>
    <sheet name="Highlights" sheetId="10" r:id="rId7"/>
    <sheet name="List options" sheetId="18" r:id="rId8"/>
    <sheet name="Question options" sheetId="17" r:id="rId9"/>
  </sheets>
  <definedNames>
    <definedName name="_xlnm.Print_Area" localSheetId="4">Adaptation!$B$2:$O$46</definedName>
    <definedName name="_xlnm.Print_Area" localSheetId="0">Cover!$B$2:$J$38</definedName>
    <definedName name="_xlnm.Print_Area" localSheetId="2">Economic!$B$2:$O$54</definedName>
    <definedName name="_xlnm.Print_Area" localSheetId="3">Environment!$B$2:$O$76</definedName>
    <definedName name="_xlnm.Print_Area" localSheetId="6">Highlights!$B$2:$O$49</definedName>
    <definedName name="_xlnm.Print_Area" localSheetId="5">Results!$B$2:$U$53</definedName>
    <definedName name="_xlnm.Print_Area" localSheetId="1">Social!$B$2:$O$68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43" i="2" l="1"/>
  <c r="L43" i="2"/>
  <c r="L9" i="6"/>
  <c r="L31" i="2" l="1"/>
  <c r="T9" i="6"/>
  <c r="T3" i="6"/>
  <c r="M40" i="2"/>
  <c r="O41" i="2" s="1"/>
  <c r="L3" i="6" l="1"/>
  <c r="L9" i="2" l="1"/>
  <c r="M18" i="2"/>
  <c r="O19" i="2" s="1"/>
  <c r="R12" i="6" l="1"/>
  <c r="P12" i="6"/>
  <c r="N12" i="6"/>
  <c r="L12" i="6"/>
  <c r="M50" i="2" l="1"/>
  <c r="O51" i="2" s="1"/>
  <c r="M48" i="2"/>
  <c r="O49" i="2" s="1"/>
  <c r="M46" i="2"/>
  <c r="O47" i="2" s="1"/>
  <c r="U12" i="6"/>
  <c r="K12" i="6" s="1"/>
  <c r="V12" i="6" l="1"/>
  <c r="R48" i="6"/>
  <c r="P48" i="6"/>
  <c r="N48" i="6"/>
  <c r="T45" i="6"/>
  <c r="R45" i="6"/>
  <c r="P45" i="6"/>
  <c r="N45" i="6"/>
  <c r="R35" i="6"/>
  <c r="P35" i="6"/>
  <c r="N35" i="6"/>
  <c r="R32" i="6"/>
  <c r="P32" i="6"/>
  <c r="N32" i="6"/>
  <c r="P29" i="6"/>
  <c r="N29" i="6"/>
  <c r="R26" i="6"/>
  <c r="P26" i="6"/>
  <c r="N26" i="6"/>
  <c r="R22" i="6"/>
  <c r="P22" i="6"/>
  <c r="N22" i="6"/>
  <c r="R19" i="6"/>
  <c r="P19" i="6"/>
  <c r="N19" i="6"/>
  <c r="R16" i="6"/>
  <c r="P16" i="6"/>
  <c r="N16" i="6"/>
  <c r="R9" i="6"/>
  <c r="P9" i="6"/>
  <c r="N9" i="6"/>
  <c r="R6" i="6"/>
  <c r="P6" i="6"/>
  <c r="N6" i="6"/>
  <c r="R3" i="6"/>
  <c r="P3" i="6"/>
  <c r="N3" i="6"/>
  <c r="J41" i="10"/>
  <c r="J31" i="10"/>
  <c r="J21" i="10"/>
  <c r="J11" i="10"/>
  <c r="G39" i="6"/>
  <c r="L51" i="8"/>
  <c r="L49" i="8"/>
  <c r="E49" i="8"/>
  <c r="E51" i="8"/>
  <c r="E47" i="8"/>
  <c r="D61" i="8"/>
  <c r="D53" i="8"/>
  <c r="D47" i="8"/>
  <c r="E55" i="8"/>
  <c r="L55" i="8"/>
  <c r="L57" i="8"/>
  <c r="L59" i="8"/>
  <c r="E53" i="8"/>
  <c r="E57" i="8"/>
  <c r="L45" i="6"/>
  <c r="L9" i="9"/>
  <c r="U45" i="6" s="1"/>
  <c r="L47" i="8" l="1"/>
  <c r="L53" i="8"/>
  <c r="U41" i="6" s="1"/>
  <c r="L6" i="6"/>
  <c r="L21" i="2"/>
  <c r="M38" i="2"/>
  <c r="O39" i="2" s="1"/>
  <c r="O31" i="2" s="1"/>
  <c r="M28" i="2"/>
  <c r="O29" i="2" s="1"/>
  <c r="M16" i="2"/>
  <c r="O17" i="2" s="1"/>
  <c r="L41" i="6" l="1"/>
  <c r="L38" i="6"/>
  <c r="U38" i="6"/>
  <c r="V38" i="6" s="1"/>
  <c r="B19" i="18"/>
  <c r="L48" i="6"/>
  <c r="L35" i="6"/>
  <c r="L32" i="6"/>
  <c r="L29" i="6"/>
  <c r="L26" i="6"/>
  <c r="L22" i="6"/>
  <c r="L19" i="6"/>
  <c r="L16" i="6"/>
  <c r="N2" i="9"/>
  <c r="M2" i="9"/>
  <c r="N2" i="8"/>
  <c r="M2" i="8"/>
  <c r="N2" i="7"/>
  <c r="M2" i="7"/>
  <c r="M2" i="2"/>
  <c r="N2" i="2"/>
  <c r="L37" i="8" l="1"/>
  <c r="L27" i="8"/>
  <c r="L19" i="8"/>
  <c r="L9" i="8"/>
  <c r="L29" i="7"/>
  <c r="L19" i="7"/>
  <c r="L9" i="7"/>
  <c r="L21" i="9"/>
  <c r="M28" i="9"/>
  <c r="O29" i="9" s="1"/>
  <c r="M26" i="9"/>
  <c r="O27" i="9" s="1"/>
  <c r="M24" i="9"/>
  <c r="O25" i="9" s="1"/>
  <c r="M18" i="9"/>
  <c r="O19" i="9" s="1"/>
  <c r="M16" i="9"/>
  <c r="O17" i="9" s="1"/>
  <c r="M14" i="9"/>
  <c r="O15" i="9" s="1"/>
  <c r="M12" i="9"/>
  <c r="O13" i="9" s="1"/>
  <c r="M44" i="8"/>
  <c r="O45" i="8" s="1"/>
  <c r="M42" i="8"/>
  <c r="O43" i="8" s="1"/>
  <c r="M40" i="8"/>
  <c r="O41" i="8" s="1"/>
  <c r="M34" i="8"/>
  <c r="O35" i="8" s="1"/>
  <c r="M32" i="8"/>
  <c r="O33" i="8" s="1"/>
  <c r="M30" i="8"/>
  <c r="O31" i="8" s="1"/>
  <c r="M24" i="8"/>
  <c r="O25" i="8" s="1"/>
  <c r="M22" i="8"/>
  <c r="O23" i="8" s="1"/>
  <c r="M16" i="8"/>
  <c r="O17" i="8" s="1"/>
  <c r="M14" i="8"/>
  <c r="O15" i="8" s="1"/>
  <c r="M12" i="8"/>
  <c r="O13" i="8" s="1"/>
  <c r="M36" i="7"/>
  <c r="O37" i="7" s="1"/>
  <c r="M34" i="7"/>
  <c r="O35" i="7" s="1"/>
  <c r="M32" i="7"/>
  <c r="O33" i="7" s="1"/>
  <c r="M26" i="7"/>
  <c r="O27" i="7" s="1"/>
  <c r="M24" i="7"/>
  <c r="O25" i="7" s="1"/>
  <c r="M22" i="7"/>
  <c r="O23" i="7" s="1"/>
  <c r="M16" i="7"/>
  <c r="O17" i="7" s="1"/>
  <c r="M14" i="7"/>
  <c r="O15" i="7" s="1"/>
  <c r="M12" i="7"/>
  <c r="O13" i="7" s="1"/>
  <c r="M36" i="2"/>
  <c r="O37" i="2" s="1"/>
  <c r="M34" i="2"/>
  <c r="O35" i="2" s="1"/>
  <c r="M26" i="2"/>
  <c r="O27" i="2" s="1"/>
  <c r="M24" i="2"/>
  <c r="O25" i="2" s="1"/>
  <c r="M14" i="2"/>
  <c r="O15" i="2" s="1"/>
  <c r="M12" i="2"/>
  <c r="O13" i="2" s="1"/>
  <c r="K3" i="10"/>
  <c r="O9" i="2" l="1"/>
  <c r="U3" i="6" s="1"/>
  <c r="U2" i="6" s="1"/>
  <c r="H15" i="6" s="1"/>
  <c r="O9" i="9"/>
  <c r="U9" i="6"/>
  <c r="O21" i="2"/>
  <c r="O21" i="9"/>
  <c r="U48" i="6" s="1"/>
  <c r="O19" i="8"/>
  <c r="U29" i="6" s="1"/>
  <c r="O9" i="8"/>
  <c r="U26" i="6" s="1"/>
  <c r="O27" i="8"/>
  <c r="U32" i="6" s="1"/>
  <c r="O37" i="8"/>
  <c r="U35" i="6" s="1"/>
  <c r="O9" i="7"/>
  <c r="U16" i="6" s="1"/>
  <c r="O19" i="7"/>
  <c r="U19" i="6" s="1"/>
  <c r="O29" i="7"/>
  <c r="U22" i="6" s="1"/>
  <c r="U6" i="6" l="1"/>
  <c r="V6" i="6" s="1"/>
  <c r="V32" i="6"/>
  <c r="K32" i="6"/>
  <c r="V26" i="6"/>
  <c r="K26" i="6"/>
  <c r="V29" i="6"/>
  <c r="K29" i="6"/>
  <c r="V48" i="6"/>
  <c r="K48" i="6"/>
  <c r="V22" i="6"/>
  <c r="K22" i="6"/>
  <c r="V19" i="6"/>
  <c r="K19" i="6"/>
  <c r="V16" i="6"/>
  <c r="U15" i="6"/>
  <c r="K16" i="6"/>
  <c r="V35" i="6"/>
  <c r="K35" i="6"/>
  <c r="V41" i="6"/>
  <c r="U25" i="6"/>
  <c r="V45" i="6"/>
  <c r="U44" i="6"/>
  <c r="K45" i="6"/>
  <c r="K3" i="6"/>
  <c r="V9" i="6"/>
  <c r="K9" i="6"/>
  <c r="V3" i="6"/>
  <c r="E59" i="8"/>
  <c r="K6" i="6" l="1"/>
  <c r="H27" i="6"/>
  <c r="H33" i="6"/>
  <c r="H21" i="6"/>
  <c r="K5" i="10"/>
  <c r="K4" i="10"/>
  <c r="G41" i="6"/>
  <c r="G40" i="6"/>
</calcChain>
</file>

<file path=xl/sharedStrings.xml><?xml version="1.0" encoding="utf-8"?>
<sst xmlns="http://schemas.openxmlformats.org/spreadsheetml/2006/main" count="326" uniqueCount="165">
  <si>
    <t>SOCIAL</t>
  </si>
  <si>
    <t>1.</t>
  </si>
  <si>
    <t>2.</t>
  </si>
  <si>
    <t>3.</t>
  </si>
  <si>
    <t>ECONOMIC</t>
  </si>
  <si>
    <t>ENVIRONMENT</t>
  </si>
  <si>
    <t>Creating a smart city (job creation, employment and business growth)</t>
  </si>
  <si>
    <t>Creating vibrant and thriving precincts (growing visitor market and yield)</t>
  </si>
  <si>
    <t>Building a locally engaged business community (job creation, increasing local spend)</t>
  </si>
  <si>
    <t>Facilitate growth in skills and knowledge amongst Yarra businesses?</t>
  </si>
  <si>
    <t>Support entrepreneurship and business innovation in Yarra?</t>
  </si>
  <si>
    <t>Develop the visitor experience and promote Yarra as a vibrant destination?</t>
  </si>
  <si>
    <t>Promote employment pathways and training opportunities for socially disadvantaged communities?</t>
  </si>
  <si>
    <t>Foster and promote a local business community?</t>
  </si>
  <si>
    <t>Objective: To facilitate business through creating an environment conducive to economic activity and investment</t>
  </si>
  <si>
    <t>Yes, strongly positive effect</t>
  </si>
  <si>
    <t>Neutral  /  Not applicable</t>
  </si>
  <si>
    <t>Yes, moderately positive effect</t>
  </si>
  <si>
    <t>No, moderately negative effect</t>
  </si>
  <si>
    <t>No, strongly negative effect</t>
  </si>
  <si>
    <t>Provide spaces for creative industries?</t>
  </si>
  <si>
    <t>Increase local employment opportunities?</t>
  </si>
  <si>
    <t>4.</t>
  </si>
  <si>
    <t>Open space assets</t>
  </si>
  <si>
    <t>Streetscape assets</t>
  </si>
  <si>
    <t>Building assets</t>
  </si>
  <si>
    <t>ADAPTATION</t>
  </si>
  <si>
    <t>Highlights</t>
  </si>
  <si>
    <t>Please detail below</t>
  </si>
  <si>
    <t>Aspects not addressed in the QBL tool</t>
  </si>
  <si>
    <t>Project name:</t>
  </si>
  <si>
    <t>Project type:</t>
  </si>
  <si>
    <t>Asset type:</t>
  </si>
  <si>
    <t>Back to Cover</t>
  </si>
  <si>
    <t>Next</t>
  </si>
  <si>
    <t>Back</t>
  </si>
  <si>
    <t>Go to Results</t>
  </si>
  <si>
    <t>Begin QBL Tool</t>
  </si>
  <si>
    <t>Go to Highlights</t>
  </si>
  <si>
    <t>Back to Results</t>
  </si>
  <si>
    <t>Objective: To build and support a safe, healthy and cohesive community</t>
  </si>
  <si>
    <t>Please provide the following information</t>
  </si>
  <si>
    <t>Please answer the following questions about how your project supports or prevents the above objective.</t>
  </si>
  <si>
    <t xml:space="preserve">SOCIAL </t>
  </si>
  <si>
    <t>Complete the QBL tool to assess your project against environmental, economic, social and adaptation criteria</t>
  </si>
  <si>
    <t>Complete cover sheet above</t>
  </si>
  <si>
    <t>Follow the prompts to complete the QBL Tool and answer the questions</t>
  </si>
  <si>
    <t xml:space="preserve">Yarra QBL Tool </t>
  </si>
  <si>
    <t>Other</t>
  </si>
  <si>
    <t>QBL assessment performed by:</t>
  </si>
  <si>
    <t>Project ID:</t>
  </si>
  <si>
    <t>Operating</t>
  </si>
  <si>
    <t>Capital</t>
  </si>
  <si>
    <t>Does the project include any other SOCIAL aspects (beneficial or detrimental) that you'd like to highlight?</t>
  </si>
  <si>
    <t>Does the project include any other ECONOMIC aspects (beneficial or detrimental) that you'd like to highlight?</t>
  </si>
  <si>
    <t>Does the project include any other ENVIRONMENTAL aspects (beneficial or detrimental) that you'd like to highlight?</t>
  </si>
  <si>
    <t>Does the project include any other ADAPTATION aspects (beneficial or detrimental) that you'd like to highlight?</t>
  </si>
  <si>
    <t>Improve streetscape amenity in retail precincts that address best practice standards for footpaths, landscaping, lighting and opportunity for public space?</t>
  </si>
  <si>
    <t>INCOMPLETE - Rationale not provided</t>
  </si>
  <si>
    <t>INCOMPLETE - Question not answered</t>
  </si>
  <si>
    <t>Q1</t>
  </si>
  <si>
    <t>Q2</t>
  </si>
  <si>
    <t>Q3</t>
  </si>
  <si>
    <t>Quadruple Bottom Line (QBL) Assessment Tool</t>
  </si>
  <si>
    <t>Select answer</t>
  </si>
  <si>
    <t>Yes</t>
  </si>
  <si>
    <t>No</t>
  </si>
  <si>
    <t>v1.1</t>
  </si>
  <si>
    <t>Please select from drop-down box</t>
  </si>
  <si>
    <t>Roads</t>
  </si>
  <si>
    <t>Drainage</t>
  </si>
  <si>
    <t>Bridges</t>
  </si>
  <si>
    <t>Transport</t>
  </si>
  <si>
    <t>Information Systems</t>
  </si>
  <si>
    <t>Open Space</t>
  </si>
  <si>
    <t>Buildings</t>
  </si>
  <si>
    <t>Plant &amp; Equipment</t>
  </si>
  <si>
    <t xml:space="preserve">ACTIVE </t>
  </si>
  <si>
    <t>Promoting access and inclusion</t>
  </si>
  <si>
    <t>Support and create social opportunities for a diverse cross section of people?</t>
  </si>
  <si>
    <t>Align with the Charter of Human Rights and Responsibilities Act 2006? (click for link)</t>
  </si>
  <si>
    <t>Promoting well-being</t>
  </si>
  <si>
    <t>Promoting community pride and identity</t>
  </si>
  <si>
    <t>Support and create opportunities for self-expression and creativity (e.g. public art, creative spaces, performances, exhibitions)?</t>
  </si>
  <si>
    <t>Account for an increase in the frequency and severity of storm events leading to inundation (e.g. flood mitigation measures, increase resilience to flooding)?</t>
  </si>
  <si>
    <t>Account for an increase in the frequency and severity of storm events leading to inundation (e.g. WSUD, flood mitigation measures, allowance of overland flow, stormwater retention)?</t>
  </si>
  <si>
    <t>Account for an increase in the frequency and severity of storm events leading to inundation (e.g. WSUD, flood mitigation measures, allowance of overland flow, stormwater retention, permeable paving)?</t>
  </si>
  <si>
    <t>Account for an increase in the frequency and severity of storm events leading to inundation (e.g. WSUD, flood mitigation measures, appropriate gutter sizing, stormwater retention)?</t>
  </si>
  <si>
    <t>Account for an increase in the number of extreme heat days (over 35 degrees) (e.g. improve energy efficiency, increase resilience to heatwaves)?</t>
  </si>
  <si>
    <t>Account for an increase in the number of extreme heat days (over 35 degrees) (e.g. improve energy efficiency, enhance canopy cover)?</t>
  </si>
  <si>
    <t>Account for an increase in the number of extreme heat days (over 35 degrees) (e.g. improve energy efficiency, use of reflective materials, enhance canopy cover)?</t>
  </si>
  <si>
    <t>Account for an increase in the number of extreme heat days (over 35 degrees) (e.g. measures to improve thermal comfort in buildings, improve energy efficiency, use of reflective materials)?</t>
  </si>
  <si>
    <t>Account for a reduction in average rainfall and subsequent increase in drought conditions (e.g. measures to reduce potable water use, capture rainwater / stormwater, increase resilience to drought)?</t>
  </si>
  <si>
    <t>Account for a reduction in average rainfall and subsequent increase in drought conditions (e.g. measures to reduce potable water use, capture rainwater / stormwater, drought tolerant plantings)?</t>
  </si>
  <si>
    <t>Account for a reduction in average rainfall and subsequent increase in drought conditions (e.g. measures to reduce potable water use, capture rainwater / stormwater, mitigate foundation movement)?</t>
  </si>
  <si>
    <t xml:space="preserve">Major New </t>
  </si>
  <si>
    <t>Minor New</t>
  </si>
  <si>
    <t>Major Upgrade</t>
  </si>
  <si>
    <t>Significant Upgrade</t>
  </si>
  <si>
    <t>Renewal</t>
  </si>
  <si>
    <t>Minor Works</t>
  </si>
  <si>
    <t>Maintenance</t>
  </si>
  <si>
    <t>Demolition</t>
  </si>
  <si>
    <t>Yarra ESD Specification Tool</t>
  </si>
  <si>
    <t>Demolition standard - Minimum 80% reuse and recycling</t>
  </si>
  <si>
    <t>Relevant Green Star standard</t>
  </si>
  <si>
    <t>Relevant NABERS standard</t>
  </si>
  <si>
    <t>Relevant SDS standard</t>
  </si>
  <si>
    <t>Relevant BESS standard</t>
  </si>
  <si>
    <t>N/A</t>
  </si>
  <si>
    <t>Social</t>
  </si>
  <si>
    <t>Economic</t>
  </si>
  <si>
    <t>Adaptation</t>
  </si>
  <si>
    <t>Environment</t>
  </si>
  <si>
    <t>Tool progress</t>
  </si>
  <si>
    <t>Q4</t>
  </si>
  <si>
    <t>Results key</t>
  </si>
  <si>
    <t>Standard</t>
  </si>
  <si>
    <t>Very good</t>
  </si>
  <si>
    <t>Exceptional</t>
  </si>
  <si>
    <t>Poor</t>
  </si>
  <si>
    <t>Very poor</t>
  </si>
  <si>
    <t xml:space="preserve">Save completed QBL tool to project folder </t>
  </si>
  <si>
    <t>Facilitate community participation for people experiencing social disadvantage (e.g. CALD communities, Aboriginal people, people with disability, people aged over 50)?</t>
  </si>
  <si>
    <t>Support physical health and well-being (e.g. active transport, walking tours)?</t>
  </si>
  <si>
    <t>Promote community safety (e.g. does it foster respectful relationships, improve safety at night-time, create welcoming and equitable places and spaces)?</t>
  </si>
  <si>
    <t>Foster diversity and respect amongst the community (e.g. for Aboriginal and Torres Strait Islander people, CALD communities, or LGBTIQ+ people)?</t>
  </si>
  <si>
    <t xml:space="preserve">Promote and facilitate cultural expression (e.g. through cultural events or workshops)? </t>
  </si>
  <si>
    <t>Does the project/strategy/policy:</t>
  </si>
  <si>
    <t xml:space="preserve">Promote mental and emotional well-being (e.g. foster social connectedness, increase access to community resources)? </t>
  </si>
  <si>
    <t xml:space="preserve">Objective: A resilient and sustainable city which is responding in scale and speed commensurate with the magnitude of the climate emergency.  </t>
  </si>
  <si>
    <t xml:space="preserve">Achieve zero-net emissions across the entire Yarra community by 2030, and accelerate the removal of excess carbon emissions </t>
  </si>
  <si>
    <t xml:space="preserve">Move towards zero waste and conscious consumption </t>
  </si>
  <si>
    <t>Apply and encourage conscious consumption i.e. encourage a process of deliberation to purposefully and thoughtfully consume what is beneficial and necessary?</t>
  </si>
  <si>
    <t>Activate our community to take effective climate action — pushing for urgent change and changing the way we live and work</t>
  </si>
  <si>
    <t>Enable community action which fosters resilience to chronic stress e.g. increase in energy and food prices, and acute shocks e.g. power or food supply disruptions?</t>
  </si>
  <si>
    <t>Implement interventions so that sustainable transport is the most attractive, safe and convenient way to travel in and through Yarra?</t>
  </si>
  <si>
    <t xml:space="preserve">Ensure our community is safe, healthy and resilient — especially those most vulnerable to severe climate impacts   </t>
  </si>
  <si>
    <t>Build the capacity of older people, those who are unwell, have additional needs or are living in housing with poor environmental performance to prepare and cope with extreme climate impacts (including heatwaves, storms, floods, transport disruptions and power outages)?</t>
  </si>
  <si>
    <t>Adapt Council’s emergency preparedness and response procedures and reviewing resourcing needs as climate impacts worsen?</t>
  </si>
  <si>
    <t xml:space="preserve">Objective: Create a city that continues to adapt to a changing climate and is ecologically healthy for all species </t>
  </si>
  <si>
    <t xml:space="preserve">Create a climate adapted city which is resilient to climate change and improves livability. </t>
  </si>
  <si>
    <t>Reduce the urban heat island effect and provide shade e.g. increased canopy cover, increased green and open space, increased community gardens, use of lighter colour surfaces, water sensitive urban design?</t>
  </si>
  <si>
    <t>Account for a reduction in average rainfall and subsequent increase in drought conditions e.g. measures to reduce potable water consumption, measures to maintain integrity of building structures?</t>
  </si>
  <si>
    <t xml:space="preserve">Ensure climate resilient and ecologically healthy parks, reserves and green spaces </t>
  </si>
  <si>
    <t>Adapt management practices and managing for diversity to ensure our landscapes, parks and reserves are resilient in the face of a changing climate?</t>
  </si>
  <si>
    <t>Partner with other landholders and government agencies to enhance habitat, canopy cover, carbon drawdown potential, and connectivity between ecological communities?</t>
  </si>
  <si>
    <t>Engage with and draw from Indigenous cultures and traditional knowledge to assist in managing land as our climate continues to change?</t>
  </si>
  <si>
    <t xml:space="preserve">Discretionary Project bids -  attach completed QBL tool to project business case </t>
  </si>
  <si>
    <t>Contribute to the rapid reduction of energy use/greenhouse gas emissions compared to business as usual (e.g. support businesses to uptake energy audits, design of buildings which incorporate natural cooling mechanisms)?</t>
  </si>
  <si>
    <t xml:space="preserve">Contribute to the rapid uptake of renewable energy (e.g. include solar panels, promote purchase of 100% renewable energy)? </t>
  </si>
  <si>
    <t>Ensure that vulnerable people benefit from the climate solutions (e.g. inclusion of ‘positive impacts on vulnerable people’ as criteria for going forward, customised energy retrofits to improve energy efficiency and thermal comfort)?</t>
  </si>
  <si>
    <t>Apply and encourage circular economy and lifecycle approaches (e.g. design-out resource use, minimise inputs, maximise resource recovery, reduce residual waste and carbon emissions and buy recycled products)?</t>
  </si>
  <si>
    <t>Support community-led climate action (e.g. connect people and organisations, support and promote the climate action they are taking)?</t>
  </si>
  <si>
    <t>Build the capacity of community organisations to prepare for and respond to climate related impacts e.g. community service organisations, outreach workers, emergency response agencies, provide places of refuge such as neighbourhood houses, libraries and leisure centres?</t>
  </si>
  <si>
    <t>Account for an increase on the number of extreme heat days (over 35 degrees) (e.g. alternative power supply, provide emergency evacuation refuge/cool spaces, designed-in passive cooling, green roofs)?</t>
  </si>
  <si>
    <t>Account for an increase in frequency and severity of storm events leading to inundation e.g. flood modeling, siting of electronic equipment, water sensitive urban design, increased gutter size)?</t>
  </si>
  <si>
    <t>Align with Council’s Social Justice Charter? (click for link)</t>
  </si>
  <si>
    <t>Recognise and respond to the different impacts it may have on people of different genders?</t>
  </si>
  <si>
    <t>Meet the needs of people of different genders?</t>
  </si>
  <si>
    <t>Work to reduce gender inequality?</t>
  </si>
  <si>
    <t>5.</t>
  </si>
  <si>
    <t>Promoting gender equity</t>
  </si>
  <si>
    <t>Promote conservation and interpretation of cultural heritage (built, natural and social)?</t>
  </si>
  <si>
    <t>Support and promote Yarra's arts, heritage and cultural assets and experiences?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</si>
</sst>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0.0"/>
    <numFmt numFmtId="165" formatCode="&quot;$&quot;#,##0"/>
  </numFmts>
  <fonts count="23" x14ac:knownFonts="1">
    <font>
      <sz val="11"/>
      <color theme="1"/>
      <name val="Calibri"/>
      <family val="2"/>
      <scheme val="minor"/>
    </font>
    <font>
      <sz val="10"/>
      <color theme="1"/>
      <name val="Arial"/>
      <family val="2"/>
    </font>
    <font>
      <b/>
      <sz val="10"/>
      <color theme="1"/>
      <name val="Arial"/>
      <family val="2"/>
    </font>
    <font>
      <b/>
      <sz val="12"/>
      <color rgb="FF014F42"/>
      <name val="Arial"/>
      <family val="2"/>
    </font>
    <font>
      <b/>
      <sz val="16"/>
      <color rgb="FFD8022C"/>
      <name val="Arial"/>
      <family val="2"/>
    </font>
    <font>
      <i/>
      <sz val="10"/>
      <color theme="1"/>
      <name val="Arial"/>
      <family val="2"/>
    </font>
    <font>
      <sz val="11"/>
      <color theme="1"/>
      <name val="Calibri"/>
      <family val="2"/>
      <scheme val="minor"/>
    </font>
    <font>
      <u/>
      <sz val="11"/>
      <color theme="10"/>
      <name val="Calibri"/>
      <family val="2"/>
      <scheme val="minor"/>
    </font>
    <font>
      <sz val="11"/>
      <name val="Calibri"/>
      <family val="2"/>
      <scheme val="minor"/>
    </font>
    <font>
      <sz val="10"/>
      <name val="Arial"/>
      <family val="2"/>
    </font>
    <font>
      <b/>
      <i/>
      <sz val="12"/>
      <color theme="1"/>
      <name val="Arial"/>
      <family val="2"/>
    </font>
    <font>
      <sz val="10"/>
      <color theme="0"/>
      <name val="Arial"/>
      <family val="2"/>
    </font>
    <font>
      <sz val="11"/>
      <color theme="1"/>
      <name val="Arial"/>
      <family val="2"/>
    </font>
    <font>
      <b/>
      <sz val="11"/>
      <color theme="1"/>
      <name val="Arial"/>
      <family val="2"/>
    </font>
    <font>
      <i/>
      <sz val="11"/>
      <color theme="1"/>
      <name val="Arial"/>
      <family val="2"/>
    </font>
    <font>
      <b/>
      <sz val="11"/>
      <color rgb="FFFF0000"/>
      <name val="Arial"/>
      <family val="2"/>
    </font>
    <font>
      <b/>
      <sz val="24"/>
      <color rgb="FFD8022C"/>
      <name val="Arial"/>
      <family val="2"/>
    </font>
    <font>
      <sz val="9"/>
      <color theme="1"/>
      <name val="Arial"/>
      <family val="2"/>
    </font>
    <font>
      <sz val="10"/>
      <color theme="0" tint="-0.249977111117893"/>
      <name val="Arial"/>
      <family val="2"/>
    </font>
    <font>
      <sz val="10"/>
      <color theme="1"/>
      <name val="Wingdings"/>
      <charset val="2"/>
    </font>
    <font>
      <sz val="10.5"/>
      <color theme="1"/>
      <name val="Arial"/>
      <family val="2"/>
    </font>
    <font>
      <b/>
      <sz val="11"/>
      <color rgb="FF014F42"/>
      <name val="Arial"/>
      <family val="2"/>
    </font>
    <font>
      <sz val="10.5"/>
      <name val="Arial"/>
      <family val="2"/>
    </font>
  </fonts>
  <fills count="11">
    <fill>
      <patternFill patternType="none"/>
    </fill>
    <fill>
      <patternFill patternType="gray125"/>
    </fill>
    <fill>
      <patternFill patternType="solid">
        <fgColor rgb="FF014F42"/>
        <bgColor indexed="64"/>
      </patternFill>
    </fill>
    <fill>
      <patternFill patternType="solid">
        <fgColor rgb="FFF8696B"/>
        <bgColor indexed="64"/>
      </patternFill>
    </fill>
    <fill>
      <patternFill patternType="solid">
        <fgColor rgb="FFFBA977"/>
        <bgColor indexed="64"/>
      </patternFill>
    </fill>
    <fill>
      <patternFill patternType="solid">
        <fgColor rgb="FFFEEB84"/>
        <bgColor indexed="64"/>
      </patternFill>
    </fill>
    <fill>
      <patternFill patternType="solid">
        <fgColor rgb="FFB2D581"/>
        <bgColor indexed="64"/>
      </patternFill>
    </fill>
    <fill>
      <patternFill patternType="solid">
        <fgColor rgb="FF62BE7B"/>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63BE7B"/>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medium">
        <color theme="0"/>
      </left>
      <right/>
      <top style="medium">
        <color theme="0"/>
      </top>
      <bottom/>
      <diagonal/>
    </border>
    <border>
      <left/>
      <right style="medium">
        <color theme="0" tint="-0.499984740745262"/>
      </right>
      <top style="medium">
        <color theme="0"/>
      </top>
      <bottom/>
      <diagonal/>
    </border>
    <border>
      <left style="medium">
        <color theme="0"/>
      </left>
      <right/>
      <top/>
      <bottom style="medium">
        <color theme="0" tint="-0.499984740745262"/>
      </bottom>
      <diagonal/>
    </border>
    <border>
      <left/>
      <right style="medium">
        <color theme="0" tint="-0.499984740745262"/>
      </right>
      <top/>
      <bottom style="medium">
        <color theme="0" tint="-0.499984740745262"/>
      </bottom>
      <diagonal/>
    </border>
    <border>
      <left style="medium">
        <color theme="0"/>
      </left>
      <right style="medium">
        <color theme="0" tint="-0.499984740745262"/>
      </right>
      <top style="medium">
        <color theme="0"/>
      </top>
      <bottom/>
      <diagonal/>
    </border>
    <border>
      <left style="medium">
        <color theme="0"/>
      </left>
      <right style="medium">
        <color theme="0" tint="-0.499984740745262"/>
      </right>
      <top/>
      <bottom style="medium">
        <color theme="0" tint="-0.499984740745262"/>
      </bottom>
      <diagonal/>
    </border>
    <border>
      <left/>
      <right/>
      <top style="medium">
        <color theme="0" tint="-0.499984740745262"/>
      </top>
      <bottom/>
      <diagonal/>
    </border>
    <border>
      <left/>
      <right style="medium">
        <color theme="0" tint="-0.499984740745262"/>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theme="0"/>
      </bottom>
      <diagonal/>
    </border>
    <border>
      <left style="medium">
        <color theme="0"/>
      </left>
      <right style="medium">
        <color theme="0" tint="-0.499984740745262"/>
      </right>
      <top style="medium">
        <color theme="0"/>
      </top>
      <bottom style="medium">
        <color theme="0" tint="-0.499984740745262"/>
      </bottom>
      <diagonal/>
    </border>
    <border>
      <left style="medium">
        <color theme="0"/>
      </left>
      <right/>
      <top style="medium">
        <color theme="0"/>
      </top>
      <bottom style="medium">
        <color theme="0" tint="-0.499984740745262"/>
      </bottom>
      <diagonal/>
    </border>
    <border>
      <left/>
      <right style="medium">
        <color theme="0" tint="-0.499984740745262"/>
      </right>
      <top style="medium">
        <color theme="0"/>
      </top>
      <bottom style="medium">
        <color theme="0" tint="-0.499984740745262"/>
      </bottom>
      <diagonal/>
    </border>
    <border>
      <left style="medium">
        <color theme="6" tint="0.79998168889431442"/>
      </left>
      <right/>
      <top style="medium">
        <color theme="6" tint="0.79998168889431442"/>
      </top>
      <bottom style="medium">
        <color rgb="FF014F42"/>
      </bottom>
      <diagonal/>
    </border>
    <border>
      <left/>
      <right style="medium">
        <color rgb="FF014F42"/>
      </right>
      <top style="medium">
        <color theme="6" tint="0.79998168889431442"/>
      </top>
      <bottom style="medium">
        <color rgb="FF014F42"/>
      </bottom>
      <diagonal/>
    </border>
  </borders>
  <cellStyleXfs count="4">
    <xf numFmtId="0" fontId="0" fillId="0" borderId="0"/>
    <xf numFmtId="9" fontId="6" fillId="0" borderId="0" applyFont="0" applyFill="0" applyBorder="0" applyAlignment="0" applyProtection="0"/>
    <xf numFmtId="44" fontId="6" fillId="0" borderId="0" applyFont="0" applyFill="0" applyBorder="0" applyAlignment="0" applyProtection="0"/>
    <xf numFmtId="0" fontId="7" fillId="0" borderId="0" applyNumberFormat="0" applyFill="0" applyBorder="0" applyAlignment="0" applyProtection="0"/>
  </cellStyleXfs>
  <cellXfs count="163">
    <xf numFmtId="0" fontId="0" fillId="0" borderId="0" xfId="0"/>
    <xf numFmtId="0" fontId="1" fillId="0" borderId="0" xfId="0" applyFont="1"/>
    <xf numFmtId="0" fontId="1" fillId="0" borderId="0" xfId="0" applyFont="1" applyBorder="1" applyAlignment="1">
      <alignment vertical="top"/>
    </xf>
    <xf numFmtId="0" fontId="1" fillId="0" borderId="0" xfId="0" applyFont="1" applyBorder="1"/>
    <xf numFmtId="0" fontId="1" fillId="0" borderId="0" xfId="0" applyFont="1" applyBorder="1" applyAlignment="1">
      <alignment horizontal="left" vertical="top" wrapText="1"/>
    </xf>
    <xf numFmtId="0" fontId="5" fillId="0" borderId="0" xfId="0" applyFont="1" applyBorder="1" applyAlignment="1">
      <alignment vertical="top"/>
    </xf>
    <xf numFmtId="0" fontId="1" fillId="0" borderId="18" xfId="0" applyFont="1" applyBorder="1" applyAlignment="1">
      <alignment horizontal="center" vertical="center"/>
    </xf>
    <xf numFmtId="0" fontId="12" fillId="0" borderId="11" xfId="0" applyFont="1" applyBorder="1" applyAlignment="1" applyProtection="1">
      <alignment horizontal="left"/>
      <protection locked="0"/>
    </xf>
    <xf numFmtId="0" fontId="12" fillId="0" borderId="11" xfId="0" applyFont="1" applyFill="1" applyBorder="1" applyProtection="1">
      <protection locked="0"/>
    </xf>
    <xf numFmtId="0" fontId="1" fillId="9" borderId="0" xfId="0" applyFont="1" applyFill="1"/>
    <xf numFmtId="0" fontId="1" fillId="0" borderId="0" xfId="0" applyFont="1" applyFill="1" applyBorder="1"/>
    <xf numFmtId="0" fontId="3" fillId="0" borderId="0" xfId="0" quotePrefix="1" applyFont="1" applyFill="1" applyBorder="1" applyAlignment="1">
      <alignment horizontal="left" indent="2"/>
    </xf>
    <xf numFmtId="0" fontId="16" fillId="0" borderId="0" xfId="0" applyFont="1" applyBorder="1" applyAlignment="1">
      <alignment horizontal="center" wrapText="1"/>
    </xf>
    <xf numFmtId="0" fontId="14" fillId="0" borderId="0" xfId="0" applyFont="1" applyBorder="1" applyAlignment="1">
      <alignment horizontal="center"/>
    </xf>
    <xf numFmtId="0" fontId="13" fillId="0" borderId="0" xfId="0" applyFont="1" applyBorder="1" applyAlignment="1">
      <alignment horizontal="right"/>
    </xf>
    <xf numFmtId="0" fontId="12" fillId="0" borderId="0" xfId="0" applyFont="1" applyBorder="1"/>
    <xf numFmtId="0" fontId="13" fillId="0" borderId="0" xfId="0" applyFont="1" applyFill="1" applyBorder="1" applyAlignment="1">
      <alignment horizontal="right"/>
    </xf>
    <xf numFmtId="0" fontId="2" fillId="0" borderId="0" xfId="0" applyFont="1" applyBorder="1"/>
    <xf numFmtId="0" fontId="12" fillId="0" borderId="0" xfId="0" applyFont="1" applyFill="1" applyBorder="1"/>
    <xf numFmtId="0" fontId="13" fillId="0" borderId="0" xfId="0" applyFont="1" applyBorder="1"/>
    <xf numFmtId="0" fontId="12" fillId="0" borderId="0" xfId="0" applyFont="1" applyBorder="1" applyAlignment="1">
      <alignment wrapText="1"/>
    </xf>
    <xf numFmtId="0" fontId="1" fillId="0" borderId="0" xfId="0" quotePrefix="1" applyFont="1" applyBorder="1" applyAlignment="1">
      <alignment horizontal="right"/>
    </xf>
    <xf numFmtId="0" fontId="12" fillId="0" borderId="0" xfId="0" quotePrefix="1" applyFont="1" applyFill="1" applyBorder="1" applyAlignment="1">
      <alignment horizontal="right" vertical="top"/>
    </xf>
    <xf numFmtId="0" fontId="12" fillId="0" borderId="0" xfId="0" applyFont="1" applyBorder="1" applyAlignment="1"/>
    <xf numFmtId="0" fontId="1" fillId="0" borderId="0" xfId="0" quotePrefix="1" applyFont="1" applyFill="1" applyBorder="1" applyAlignment="1">
      <alignment horizontal="right" vertical="top"/>
    </xf>
    <xf numFmtId="0" fontId="1" fillId="0" borderId="0" xfId="0" applyFont="1" applyFill="1" applyBorder="1" applyAlignment="1">
      <alignment horizontal="left" wrapText="1"/>
    </xf>
    <xf numFmtId="0" fontId="1" fillId="2" borderId="20" xfId="0" applyFont="1" applyFill="1" applyBorder="1"/>
    <xf numFmtId="0" fontId="1" fillId="0" borderId="21" xfId="0" applyFont="1" applyBorder="1"/>
    <xf numFmtId="0" fontId="1" fillId="0" borderId="21" xfId="0" applyFont="1" applyFill="1" applyBorder="1"/>
    <xf numFmtId="0" fontId="1" fillId="0" borderId="22" xfId="0" applyFont="1" applyBorder="1"/>
    <xf numFmtId="0" fontId="1" fillId="2" borderId="23" xfId="0" applyFont="1" applyFill="1" applyBorder="1"/>
    <xf numFmtId="0" fontId="1" fillId="0" borderId="24" xfId="0" applyFont="1" applyBorder="1"/>
    <xf numFmtId="0" fontId="4" fillId="0" borderId="24" xfId="0" applyFont="1" applyBorder="1" applyAlignment="1">
      <alignment horizontal="center" wrapText="1"/>
    </xf>
    <xf numFmtId="0" fontId="5" fillId="0" borderId="24" xfId="0" applyFont="1" applyBorder="1" applyAlignment="1">
      <alignment horizontal="center"/>
    </xf>
    <xf numFmtId="165" fontId="1" fillId="0" borderId="24" xfId="2" applyNumberFormat="1" applyFont="1" applyBorder="1" applyAlignment="1">
      <alignment horizontal="left"/>
    </xf>
    <xf numFmtId="0" fontId="1" fillId="2" borderId="25" xfId="0" applyFont="1" applyFill="1" applyBorder="1"/>
    <xf numFmtId="0" fontId="1" fillId="0" borderId="26" xfId="0" applyFont="1" applyFill="1" applyBorder="1"/>
    <xf numFmtId="0" fontId="1" fillId="0" borderId="26" xfId="0" applyFont="1" applyBorder="1"/>
    <xf numFmtId="0" fontId="1" fillId="0" borderId="27" xfId="0" applyFont="1" applyBorder="1"/>
    <xf numFmtId="0" fontId="9" fillId="0" borderId="21" xfId="0" applyFont="1" applyBorder="1"/>
    <xf numFmtId="0" fontId="1" fillId="7" borderId="21" xfId="0" applyFont="1" applyFill="1" applyBorder="1" applyAlignment="1">
      <alignment horizontal="center" textRotation="90"/>
    </xf>
    <xf numFmtId="0" fontId="1" fillId="6" borderId="21" xfId="0" applyFont="1" applyFill="1" applyBorder="1" applyAlignment="1">
      <alignment horizontal="center" textRotation="90"/>
    </xf>
    <xf numFmtId="0" fontId="1" fillId="5" borderId="21" xfId="0" applyFont="1" applyFill="1" applyBorder="1" applyAlignment="1">
      <alignment horizontal="center" textRotation="90"/>
    </xf>
    <xf numFmtId="0" fontId="1" fillId="4" borderId="21" xfId="0" applyFont="1" applyFill="1" applyBorder="1" applyAlignment="1">
      <alignment horizontal="center" textRotation="90"/>
    </xf>
    <xf numFmtId="0" fontId="1" fillId="3" borderId="21" xfId="0" applyFont="1" applyFill="1" applyBorder="1" applyAlignment="1">
      <alignment horizontal="center" textRotation="90"/>
    </xf>
    <xf numFmtId="0" fontId="9" fillId="0" borderId="0" xfId="0" applyFont="1" applyBorder="1"/>
    <xf numFmtId="0" fontId="1" fillId="0" borderId="0" xfId="0" quotePrefix="1" applyFont="1" applyBorder="1" applyAlignment="1">
      <alignment horizontal="center"/>
    </xf>
    <xf numFmtId="0" fontId="4" fillId="0" borderId="0" xfId="0" applyFont="1" applyBorder="1"/>
    <xf numFmtId="0" fontId="10" fillId="0" borderId="0" xfId="0" applyFont="1" applyBorder="1"/>
    <xf numFmtId="0" fontId="3" fillId="0" borderId="0" xfId="0" applyFont="1" applyFill="1" applyBorder="1"/>
    <xf numFmtId="0" fontId="13" fillId="0" borderId="0" xfId="0" applyFont="1" applyBorder="1" applyAlignment="1">
      <alignment horizontal="left" vertical="top" indent="1"/>
    </xf>
    <xf numFmtId="0" fontId="5" fillId="0" borderId="0" xfId="0" applyFont="1" applyBorder="1"/>
    <xf numFmtId="0" fontId="3" fillId="0" borderId="0" xfId="0" quotePrefix="1" applyFont="1" applyBorder="1" applyAlignment="1">
      <alignment horizontal="left" indent="2"/>
    </xf>
    <xf numFmtId="0" fontId="3" fillId="0" borderId="0" xfId="0" applyFont="1" applyBorder="1"/>
    <xf numFmtId="0" fontId="1" fillId="0" borderId="0" xfId="0" applyFont="1" applyBorder="1" applyAlignment="1">
      <alignment horizontal="left" vertical="top" indent="1"/>
    </xf>
    <xf numFmtId="0" fontId="2" fillId="0" borderId="0" xfId="0" applyFont="1" applyBorder="1" applyAlignment="1">
      <alignment horizontal="left" vertical="top" indent="1"/>
    </xf>
    <xf numFmtId="0" fontId="9" fillId="0" borderId="26" xfId="0" applyFont="1" applyBorder="1"/>
    <xf numFmtId="0" fontId="3" fillId="0" borderId="0" xfId="0" quotePrefix="1" applyFont="1" applyBorder="1"/>
    <xf numFmtId="9" fontId="1" fillId="0" borderId="0" xfId="1" applyFont="1" applyBorder="1" applyAlignment="1">
      <alignment horizontal="center" vertical="center"/>
    </xf>
    <xf numFmtId="0" fontId="1" fillId="0" borderId="24" xfId="0" applyFont="1" applyBorder="1" applyAlignment="1">
      <alignment horizontal="left" vertical="center"/>
    </xf>
    <xf numFmtId="0" fontId="15" fillId="0" borderId="0" xfId="0" applyFont="1" applyBorder="1" applyAlignment="1">
      <alignment horizontal="center"/>
    </xf>
    <xf numFmtId="0" fontId="1" fillId="0" borderId="0" xfId="0" applyFont="1" applyBorder="1" applyAlignment="1"/>
    <xf numFmtId="0" fontId="1" fillId="0" borderId="0" xfId="0" applyFont="1" applyBorder="1" applyAlignment="1">
      <alignment vertical="center"/>
    </xf>
    <xf numFmtId="9" fontId="1" fillId="0" borderId="0" xfId="1" applyFont="1" applyBorder="1"/>
    <xf numFmtId="0" fontId="2" fillId="0" borderId="0" xfId="0" applyFont="1" applyBorder="1" applyAlignment="1">
      <alignment horizontal="right" indent="1"/>
    </xf>
    <xf numFmtId="0" fontId="1" fillId="0" borderId="0" xfId="0" applyFont="1" applyBorder="1" applyAlignment="1">
      <alignment horizontal="left"/>
    </xf>
    <xf numFmtId="0" fontId="15" fillId="0" borderId="0" xfId="0" applyFont="1" applyBorder="1" applyAlignment="1">
      <alignment horizontal="left"/>
    </xf>
    <xf numFmtId="0" fontId="1" fillId="9" borderId="0" xfId="0" applyFont="1" applyFill="1" applyAlignment="1">
      <alignment horizontal="left"/>
    </xf>
    <xf numFmtId="0" fontId="9" fillId="9" borderId="0" xfId="0" applyFont="1" applyFill="1"/>
    <xf numFmtId="0" fontId="9" fillId="9" borderId="0" xfId="0" applyFont="1" applyFill="1" applyAlignment="1">
      <alignment horizontal="left"/>
    </xf>
    <xf numFmtId="0" fontId="17" fillId="0" borderId="24" xfId="0" applyFont="1" applyBorder="1"/>
    <xf numFmtId="0" fontId="18" fillId="9" borderId="0" xfId="0" applyFont="1" applyFill="1"/>
    <xf numFmtId="0" fontId="11" fillId="0" borderId="27" xfId="0" applyFont="1" applyBorder="1"/>
    <xf numFmtId="164" fontId="9" fillId="0" borderId="0" xfId="0" applyNumberFormat="1" applyFont="1" applyBorder="1"/>
    <xf numFmtId="164" fontId="9" fillId="0" borderId="0" xfId="0" applyNumberFormat="1" applyFont="1" applyFill="1" applyBorder="1"/>
    <xf numFmtId="0" fontId="9" fillId="0" borderId="0" xfId="0" applyFont="1" applyFill="1"/>
    <xf numFmtId="0" fontId="1" fillId="0" borderId="21" xfId="0" applyFont="1" applyBorder="1" applyAlignment="1">
      <alignment horizontal="left" wrapText="1"/>
    </xf>
    <xf numFmtId="0" fontId="1" fillId="0" borderId="21" xfId="0" applyFont="1" applyBorder="1" applyAlignment="1">
      <alignment horizontal="left" vertical="top" wrapText="1"/>
    </xf>
    <xf numFmtId="0" fontId="2" fillId="0" borderId="21" xfId="0" applyFont="1" applyBorder="1" applyAlignment="1">
      <alignment horizontal="right" vertical="top" wrapText="1" indent="1"/>
    </xf>
    <xf numFmtId="0" fontId="5" fillId="0" borderId="0" xfId="0" applyFont="1" applyBorder="1" applyAlignment="1"/>
    <xf numFmtId="0" fontId="19" fillId="9" borderId="0" xfId="0" applyFont="1" applyFill="1"/>
    <xf numFmtId="164" fontId="1" fillId="0" borderId="0" xfId="0" applyNumberFormat="1" applyFont="1" applyBorder="1"/>
    <xf numFmtId="0" fontId="20" fillId="0" borderId="0" xfId="0" applyFont="1" applyBorder="1" applyAlignment="1">
      <alignment horizontal="left" vertical="center" wrapText="1" indent="1"/>
    </xf>
    <xf numFmtId="0" fontId="20" fillId="0" borderId="0" xfId="0" applyFont="1" applyBorder="1" applyAlignment="1">
      <alignment horizontal="left" vertical="center" indent="1"/>
    </xf>
    <xf numFmtId="0" fontId="20" fillId="0" borderId="0" xfId="0" quotePrefix="1" applyFont="1" applyBorder="1" applyAlignment="1">
      <alignment horizontal="left" vertical="center" wrapText="1" indent="1"/>
    </xf>
    <xf numFmtId="0" fontId="20" fillId="0" borderId="0" xfId="0" quotePrefix="1" applyFont="1" applyBorder="1" applyAlignment="1">
      <alignment horizontal="left" vertical="center" indent="1"/>
    </xf>
    <xf numFmtId="0" fontId="20" fillId="0" borderId="0" xfId="0" applyFont="1" applyFill="1" applyBorder="1" applyAlignment="1">
      <alignment horizontal="left" vertical="center" wrapText="1" indent="1"/>
    </xf>
    <xf numFmtId="0" fontId="1" fillId="9" borderId="0" xfId="0" applyFont="1" applyFill="1" applyProtection="1">
      <protection locked="0"/>
    </xf>
    <xf numFmtId="0" fontId="1" fillId="0" borderId="0" xfId="0" applyFont="1" applyBorder="1" applyProtection="1">
      <protection locked="0"/>
    </xf>
    <xf numFmtId="0" fontId="9" fillId="0" borderId="0" xfId="0" applyFont="1" applyBorder="1" applyProtection="1">
      <protection locked="0"/>
    </xf>
    <xf numFmtId="0" fontId="8" fillId="8" borderId="32" xfId="3" applyFont="1" applyFill="1" applyBorder="1" applyAlignment="1" applyProtection="1">
      <alignment horizontal="center" vertical="center"/>
      <protection locked="0"/>
    </xf>
    <xf numFmtId="0" fontId="1" fillId="7" borderId="0" xfId="0" applyFont="1" applyFill="1" applyBorder="1" applyAlignment="1">
      <alignment horizontal="center" textRotation="90"/>
    </xf>
    <xf numFmtId="0" fontId="1" fillId="6" borderId="0" xfId="0" applyFont="1" applyFill="1" applyBorder="1" applyAlignment="1">
      <alignment horizontal="center" textRotation="90"/>
    </xf>
    <xf numFmtId="0" fontId="1" fillId="5" borderId="0" xfId="0" applyFont="1" applyFill="1" applyBorder="1" applyAlignment="1">
      <alignment horizontal="center" textRotation="90"/>
    </xf>
    <xf numFmtId="0" fontId="1" fillId="4" borderId="0" xfId="0" applyFont="1" applyFill="1" applyBorder="1" applyAlignment="1">
      <alignment horizontal="center" textRotation="90"/>
    </xf>
    <xf numFmtId="0" fontId="1" fillId="3" borderId="0" xfId="0" applyFont="1" applyFill="1" applyBorder="1" applyAlignment="1">
      <alignment horizontal="center" textRotation="90"/>
    </xf>
    <xf numFmtId="0" fontId="14" fillId="0" borderId="0" xfId="0" applyFont="1" applyBorder="1"/>
    <xf numFmtId="0" fontId="1" fillId="0" borderId="0" xfId="0" applyFont="1" applyBorder="1" applyAlignment="1">
      <alignment horizontal="left" indent="1"/>
    </xf>
    <xf numFmtId="0" fontId="11" fillId="0" borderId="21" xfId="0" applyFont="1" applyBorder="1" applyAlignment="1">
      <alignment vertical="center"/>
    </xf>
    <xf numFmtId="0" fontId="11" fillId="0" borderId="0" xfId="0" applyFont="1" applyBorder="1" applyAlignment="1">
      <alignment vertical="center"/>
    </xf>
    <xf numFmtId="0" fontId="11" fillId="0" borderId="0" xfId="0" applyFont="1" applyBorder="1" applyAlignment="1" applyProtection="1">
      <alignment vertical="center"/>
      <protection locked="0"/>
    </xf>
    <xf numFmtId="0" fontId="11" fillId="0" borderId="26" xfId="0" applyFont="1" applyBorder="1" applyAlignment="1">
      <alignment vertical="center"/>
    </xf>
    <xf numFmtId="0" fontId="11" fillId="9" borderId="0" xfId="0" applyFont="1" applyFill="1" applyAlignment="1">
      <alignment vertical="center"/>
    </xf>
    <xf numFmtId="0" fontId="11" fillId="0" borderId="22" xfId="0" applyFont="1" applyBorder="1"/>
    <xf numFmtId="0" fontId="11" fillId="0" borderId="24" xfId="0" applyFont="1" applyBorder="1"/>
    <xf numFmtId="0" fontId="11" fillId="9" borderId="0" xfId="0" applyFont="1" applyFill="1"/>
    <xf numFmtId="0" fontId="11" fillId="0" borderId="0" xfId="0" applyFont="1" applyFill="1" applyBorder="1" applyAlignment="1" applyProtection="1">
      <alignment vertical="center"/>
    </xf>
    <xf numFmtId="0" fontId="11" fillId="0" borderId="0" xfId="0" applyFont="1" applyBorder="1"/>
    <xf numFmtId="0" fontId="11" fillId="0" borderId="26" xfId="0" applyFont="1" applyBorder="1"/>
    <xf numFmtId="0" fontId="11" fillId="0" borderId="21" xfId="0" applyFont="1" applyBorder="1"/>
    <xf numFmtId="164" fontId="11" fillId="0" borderId="0" xfId="0" applyNumberFormat="1" applyFont="1" applyBorder="1"/>
    <xf numFmtId="164" fontId="11" fillId="0" borderId="0" xfId="0" applyNumberFormat="1" applyFont="1" applyFill="1" applyBorder="1"/>
    <xf numFmtId="0" fontId="21" fillId="0" borderId="0" xfId="0" applyFont="1" applyFill="1" applyBorder="1"/>
    <xf numFmtId="0" fontId="21" fillId="0" borderId="0" xfId="0" applyFont="1" applyBorder="1"/>
    <xf numFmtId="0" fontId="20" fillId="0" borderId="0" xfId="3" applyFont="1" applyBorder="1" applyAlignment="1" applyProtection="1">
      <alignment horizontal="left" vertical="center" wrapText="1" indent="1"/>
      <protection locked="0"/>
    </xf>
    <xf numFmtId="0" fontId="22" fillId="0" borderId="0" xfId="3" applyFont="1" applyBorder="1" applyAlignment="1" applyProtection="1">
      <alignment horizontal="left" vertical="center" wrapText="1" indent="1"/>
      <protection locked="0"/>
    </xf>
    <xf numFmtId="0" fontId="1" fillId="0" borderId="0" xfId="0" applyFont="1" applyBorder="1" applyAlignment="1" applyProtection="1">
      <alignment horizontal="left" vertical="top" wrapText="1"/>
      <protection locked="0"/>
    </xf>
    <xf numFmtId="0" fontId="8" fillId="8" borderId="13" xfId="3" quotePrefix="1" applyFont="1" applyFill="1" applyBorder="1" applyAlignment="1" applyProtection="1">
      <alignment horizontal="center" vertical="center" wrapText="1"/>
      <protection locked="0"/>
    </xf>
    <xf numFmtId="0" fontId="8" fillId="8" borderId="19" xfId="3" quotePrefix="1" applyFont="1" applyFill="1" applyBorder="1" applyAlignment="1" applyProtection="1">
      <alignment horizontal="center" vertical="center" wrapText="1"/>
      <protection locked="0"/>
    </xf>
    <xf numFmtId="0" fontId="8" fillId="8" borderId="15" xfId="3" quotePrefix="1" applyFont="1" applyFill="1" applyBorder="1" applyAlignment="1" applyProtection="1">
      <alignment horizontal="center" vertical="center" wrapText="1"/>
      <protection locked="0"/>
    </xf>
    <xf numFmtId="0" fontId="1" fillId="0" borderId="28" xfId="0" applyFont="1" applyBorder="1" applyAlignment="1" applyProtection="1">
      <alignment horizontal="left" vertical="top" wrapText="1"/>
      <protection locked="0"/>
    </xf>
    <xf numFmtId="0" fontId="1" fillId="0" borderId="29" xfId="0" applyFont="1" applyBorder="1" applyAlignment="1" applyProtection="1">
      <alignment horizontal="left" vertical="top" wrapText="1"/>
      <protection locked="0"/>
    </xf>
    <xf numFmtId="0" fontId="5" fillId="0" borderId="0" xfId="0" applyFont="1" applyBorder="1" applyAlignment="1">
      <alignment horizontal="center"/>
    </xf>
    <xf numFmtId="0" fontId="8" fillId="10" borderId="35" xfId="3" applyFont="1" applyFill="1" applyBorder="1" applyAlignment="1" applyProtection="1">
      <alignment horizontal="center"/>
      <protection locked="0"/>
    </xf>
    <xf numFmtId="0" fontId="8" fillId="10" borderId="36" xfId="3" applyFont="1" applyFill="1" applyBorder="1" applyAlignment="1" applyProtection="1">
      <alignment horizontal="center"/>
      <protection locked="0"/>
    </xf>
    <xf numFmtId="0" fontId="8" fillId="8" borderId="33" xfId="3" applyFont="1" applyFill="1" applyBorder="1" applyAlignment="1" applyProtection="1">
      <alignment horizontal="center"/>
      <protection locked="0"/>
    </xf>
    <xf numFmtId="0" fontId="8" fillId="8" borderId="34" xfId="3" applyFont="1" applyFill="1" applyBorder="1" applyAlignment="1" applyProtection="1">
      <alignment horizontal="center"/>
      <protection locked="0"/>
    </xf>
    <xf numFmtId="0" fontId="8" fillId="8" borderId="12" xfId="3" quotePrefix="1" applyFont="1" applyFill="1" applyBorder="1" applyAlignment="1" applyProtection="1">
      <alignment horizontal="center" vertical="center" wrapText="1"/>
      <protection locked="0"/>
    </xf>
    <xf numFmtId="0" fontId="8" fillId="8" borderId="14" xfId="3" quotePrefix="1" applyFont="1" applyFill="1" applyBorder="1" applyAlignment="1" applyProtection="1">
      <alignment horizontal="center" vertical="center" wrapText="1"/>
      <protection locked="0"/>
    </xf>
    <xf numFmtId="0" fontId="1" fillId="0" borderId="1" xfId="0" applyFont="1" applyBorder="1" applyAlignment="1" applyProtection="1">
      <alignment horizontal="left" vertical="top"/>
      <protection locked="0"/>
    </xf>
    <xf numFmtId="0" fontId="1" fillId="0" borderId="2" xfId="0" applyFont="1" applyBorder="1" applyAlignment="1" applyProtection="1">
      <alignment horizontal="left" vertical="top"/>
      <protection locked="0"/>
    </xf>
    <xf numFmtId="0" fontId="1" fillId="0" borderId="3" xfId="0" applyFont="1" applyBorder="1" applyAlignment="1" applyProtection="1">
      <alignment horizontal="left" vertical="top"/>
      <protection locked="0"/>
    </xf>
    <xf numFmtId="0" fontId="1" fillId="0" borderId="4" xfId="0" applyFont="1" applyBorder="1" applyAlignment="1" applyProtection="1">
      <alignment horizontal="left" vertical="top"/>
      <protection locked="0"/>
    </xf>
    <xf numFmtId="0" fontId="1" fillId="0" borderId="0" xfId="0" applyFont="1" applyBorder="1" applyAlignment="1" applyProtection="1">
      <alignment horizontal="left" vertical="top"/>
      <protection locked="0"/>
    </xf>
    <xf numFmtId="0" fontId="1" fillId="0" borderId="5" xfId="0" applyFont="1" applyBorder="1" applyAlignment="1" applyProtection="1">
      <alignment horizontal="left" vertical="top"/>
      <protection locked="0"/>
    </xf>
    <xf numFmtId="0" fontId="1" fillId="0" borderId="6" xfId="0" applyFont="1" applyBorder="1" applyAlignment="1" applyProtection="1">
      <alignment horizontal="left" vertical="top"/>
      <protection locked="0"/>
    </xf>
    <xf numFmtId="0" fontId="1" fillId="0" borderId="7" xfId="0" applyFont="1" applyBorder="1" applyAlignment="1" applyProtection="1">
      <alignment horizontal="left" vertical="top"/>
      <protection locked="0"/>
    </xf>
    <xf numFmtId="0" fontId="1" fillId="0" borderId="8" xfId="0" applyFont="1" applyBorder="1" applyAlignment="1" applyProtection="1">
      <alignment horizontal="left" vertical="top"/>
      <protection locked="0"/>
    </xf>
    <xf numFmtId="0" fontId="5" fillId="0" borderId="0" xfId="0" applyFont="1" applyBorder="1" applyAlignment="1">
      <alignment horizontal="center" vertical="top"/>
    </xf>
    <xf numFmtId="0" fontId="1" fillId="0" borderId="28"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1" fillId="0" borderId="0" xfId="0" applyFont="1" applyBorder="1" applyAlignment="1">
      <alignment horizontal="center" vertical="center"/>
    </xf>
    <xf numFmtId="0" fontId="8" fillId="8" borderId="16" xfId="3" quotePrefix="1" applyFont="1" applyFill="1" applyBorder="1" applyAlignment="1" applyProtection="1">
      <alignment horizontal="center" vertical="center" wrapText="1"/>
      <protection locked="0"/>
    </xf>
    <xf numFmtId="0" fontId="8" fillId="8" borderId="17" xfId="3" quotePrefix="1" applyFont="1" applyFill="1" applyBorder="1" applyAlignment="1" applyProtection="1">
      <alignment horizontal="center" vertical="center" wrapText="1"/>
      <protection locked="0"/>
    </xf>
    <xf numFmtId="9" fontId="1" fillId="0" borderId="9" xfId="1" applyFont="1" applyBorder="1" applyAlignment="1">
      <alignment horizontal="center" vertical="center"/>
    </xf>
    <xf numFmtId="9" fontId="1" fillId="0" borderId="10" xfId="1" applyFont="1" applyBorder="1" applyAlignment="1">
      <alignment horizontal="center" vertical="center"/>
    </xf>
    <xf numFmtId="9" fontId="1" fillId="0" borderId="9" xfId="0" applyNumberFormat="1" applyFont="1" applyBorder="1" applyAlignment="1">
      <alignment horizontal="center" vertical="center"/>
    </xf>
    <xf numFmtId="9" fontId="1" fillId="0" borderId="10" xfId="0" applyNumberFormat="1" applyFont="1" applyBorder="1" applyAlignment="1">
      <alignment horizontal="center" vertical="center"/>
    </xf>
    <xf numFmtId="0" fontId="1" fillId="0" borderId="24" xfId="0" applyFont="1" applyBorder="1" applyAlignment="1" applyProtection="1">
      <alignment horizontal="left" vertical="center"/>
      <protection locked="0"/>
    </xf>
    <xf numFmtId="9" fontId="1" fillId="0" borderId="9" xfId="1" quotePrefix="1" applyFont="1" applyBorder="1" applyAlignment="1">
      <alignment horizontal="center" vertical="center"/>
    </xf>
    <xf numFmtId="9" fontId="1" fillId="0" borderId="10" xfId="1" quotePrefix="1" applyFont="1" applyBorder="1" applyAlignment="1">
      <alignment horizontal="center" vertical="center"/>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0" xfId="0" applyFont="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4" fillId="0" borderId="0" xfId="0" applyFont="1" applyBorder="1" applyAlignment="1">
      <alignment horizontal="center"/>
    </xf>
    <xf numFmtId="0" fontId="1" fillId="0" borderId="31" xfId="0" applyFont="1" applyBorder="1" applyAlignment="1" applyProtection="1">
      <alignment horizontal="center"/>
      <protection locked="0"/>
    </xf>
  </cellXfs>
  <cellStyles count="4">
    <cellStyle name="Currency" xfId="2" builtinId="4"/>
    <cellStyle name="Hyperlink" xfId="3" builtinId="8"/>
    <cellStyle name="Normal" xfId="0" builtinId="0"/>
    <cellStyle name="Percent" xfId="1" builtinId="5"/>
  </cellStyles>
  <dxfs count="552">
    <dxf>
      <font>
        <color theme="0"/>
      </font>
    </dxf>
    <dxf>
      <font>
        <color theme="0"/>
      </font>
    </dxf>
    <dxf>
      <fill>
        <patternFill patternType="none">
          <bgColor auto="1"/>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border>
    </dxf>
    <dxf>
      <fill>
        <patternFill patternType="none">
          <bgColor auto="1"/>
        </patternFill>
      </fill>
      <border>
        <left style="thin">
          <color auto="1"/>
        </left>
        <right style="thin">
          <color auto="1"/>
        </right>
        <top style="thin">
          <color auto="1"/>
        </top>
        <bottom style="thin">
          <color auto="1"/>
        </bottom>
      </border>
    </dxf>
    <dxf>
      <fill>
        <patternFill patternType="none">
          <bgColor auto="1"/>
        </patternFill>
      </fill>
      <border>
        <left style="thin">
          <color auto="1"/>
        </left>
        <right style="thin">
          <color auto="1"/>
        </right>
        <top style="thin">
          <color auto="1"/>
        </top>
        <bottom style="thin">
          <color auto="1"/>
        </bottom>
      </border>
    </dxf>
    <dxf>
      <fill>
        <patternFill patternType="none">
          <bgColor auto="1"/>
        </patternFill>
      </fill>
      <border>
        <left style="thin">
          <color auto="1"/>
        </left>
        <right style="thin">
          <color auto="1"/>
        </right>
        <top style="thin">
          <color auto="1"/>
        </top>
        <bottom style="thin">
          <color auto="1"/>
        </bottom>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ont>
        <color rgb="FFFF0000"/>
      </font>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ont>
        <color rgb="FFFF0000"/>
      </font>
    </dxf>
    <dxf>
      <font>
        <color rgb="FFFF0000"/>
      </font>
    </dxf>
    <dxf>
      <font>
        <color rgb="FFFF0000"/>
      </font>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62BE7B"/>
        </patternFill>
      </fill>
    </dxf>
    <dxf>
      <fill>
        <patternFill>
          <bgColor rgb="FFF8696B"/>
        </patternFill>
      </fill>
    </dxf>
    <dxf>
      <font>
        <color rgb="FFFF0000"/>
      </font>
    </dxf>
    <dxf>
      <fill>
        <patternFill>
          <bgColor rgb="FF62BE7B"/>
        </patternFill>
      </fill>
    </dxf>
    <dxf>
      <fill>
        <patternFill>
          <bgColor rgb="FFF8696B"/>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theme="5" tint="0.39994506668294322"/>
        </patternFill>
      </fill>
    </dxf>
    <dxf>
      <font>
        <color rgb="FFFF0000"/>
      </font>
    </dxf>
    <dxf>
      <fill>
        <patternFill>
          <bgColor theme="5" tint="0.39994506668294322"/>
        </patternFill>
      </fill>
    </dxf>
    <dxf>
      <font>
        <color rgb="FFFF0000"/>
      </font>
    </dxf>
    <dxf>
      <fill>
        <patternFill>
          <bgColor theme="5" tint="0.39994506668294322"/>
        </patternFill>
      </fill>
    </dxf>
    <dxf>
      <font>
        <color rgb="FFFF0000"/>
      </font>
    </dxf>
    <dxf>
      <fill>
        <patternFill>
          <bgColor theme="5" tint="0.39994506668294322"/>
        </patternFill>
      </fill>
    </dxf>
    <dxf>
      <font>
        <color rgb="FFFF0000"/>
      </font>
    </dxf>
    <dxf>
      <fill>
        <patternFill>
          <bgColor theme="5" tint="0.39994506668294322"/>
        </patternFill>
      </fill>
    </dxf>
    <dxf>
      <font>
        <color rgb="FFFF0000"/>
      </font>
    </dxf>
    <dxf>
      <fill>
        <patternFill>
          <bgColor theme="5" tint="0.39994506668294322"/>
        </patternFill>
      </fill>
    </dxf>
    <dxf>
      <font>
        <color rgb="FFFF0000"/>
      </font>
    </dxf>
    <dxf>
      <fill>
        <patternFill>
          <bgColor theme="5" tint="0.39994506668294322"/>
        </patternFill>
      </fill>
    </dxf>
    <dxf>
      <font>
        <color rgb="FFFF0000"/>
      </font>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rgb="FFFF0000"/>
      </font>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ont>
        <color rgb="FFFF0000"/>
      </font>
    </dxf>
    <dxf>
      <font>
        <color rgb="FFFF0000"/>
      </font>
    </dxf>
    <dxf>
      <fill>
        <patternFill>
          <bgColor theme="5" tint="0.39994506668294322"/>
        </patternFill>
      </fill>
    </dxf>
    <dxf>
      <font>
        <color rgb="FFFF0000"/>
      </font>
    </dxf>
    <dxf>
      <fill>
        <patternFill>
          <bgColor theme="5" tint="0.39994506668294322"/>
        </patternFill>
      </fill>
    </dxf>
    <dxf>
      <font>
        <color rgb="FFFF0000"/>
      </font>
    </dxf>
    <dxf>
      <fill>
        <patternFill>
          <bgColor theme="5" tint="0.39994506668294322"/>
        </patternFill>
      </fill>
    </dxf>
    <dxf>
      <font>
        <color rgb="FFFF0000"/>
      </font>
    </dxf>
    <dxf>
      <fill>
        <patternFill>
          <bgColor theme="5" tint="0.39994506668294322"/>
        </patternFill>
      </fill>
    </dxf>
    <dxf>
      <font>
        <color rgb="FFFF0000"/>
      </font>
    </dxf>
    <dxf>
      <fill>
        <patternFill>
          <bgColor theme="5" tint="0.39994506668294322"/>
        </patternFill>
      </fill>
    </dxf>
    <dxf>
      <font>
        <color rgb="FFFF0000"/>
      </font>
    </dxf>
    <dxf>
      <fill>
        <patternFill>
          <bgColor theme="5" tint="0.39994506668294322"/>
        </patternFill>
      </fill>
    </dxf>
    <dxf>
      <font>
        <color rgb="FFFF0000"/>
      </font>
    </dxf>
    <dxf>
      <fill>
        <patternFill>
          <bgColor theme="5" tint="0.39994506668294322"/>
        </patternFill>
      </fill>
    </dxf>
    <dxf>
      <font>
        <color rgb="FFFF0000"/>
      </font>
    </dxf>
    <dxf>
      <fill>
        <patternFill>
          <bgColor theme="5" tint="0.39994506668294322"/>
        </patternFill>
      </fill>
    </dxf>
    <dxf>
      <font>
        <color rgb="FFFF0000"/>
      </font>
    </dxf>
    <dxf>
      <fill>
        <patternFill>
          <bgColor theme="5" tint="0.39994506668294322"/>
        </patternFill>
      </fill>
    </dxf>
    <dxf>
      <font>
        <color rgb="FFFF0000"/>
      </font>
    </dxf>
    <dxf>
      <fill>
        <patternFill>
          <bgColor theme="5" tint="0.39994506668294322"/>
        </patternFill>
      </fill>
    </dxf>
    <dxf>
      <font>
        <color rgb="FFFF0000"/>
      </font>
    </dxf>
    <dxf>
      <fill>
        <patternFill>
          <bgColor theme="5" tint="0.39994506668294322"/>
        </patternFill>
      </fill>
    </dxf>
    <dxf>
      <font>
        <color rgb="FFFF0000"/>
      </font>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theme="5" tint="0.39994506668294322"/>
        </patternFill>
      </fill>
    </dxf>
    <dxf>
      <font>
        <color rgb="FFFF0000"/>
      </font>
    </dxf>
    <dxf>
      <fill>
        <patternFill>
          <bgColor theme="5" tint="0.39994506668294322"/>
        </patternFill>
      </fill>
    </dxf>
    <dxf>
      <font>
        <color rgb="FFFF0000"/>
      </font>
    </dxf>
    <dxf>
      <fill>
        <patternFill>
          <bgColor theme="5" tint="0.39994506668294322"/>
        </patternFill>
      </fill>
    </dxf>
    <dxf>
      <font>
        <color rgb="FFFF0000"/>
      </font>
    </dxf>
    <dxf>
      <fill>
        <patternFill>
          <bgColor theme="5" tint="0.39994506668294322"/>
        </patternFill>
      </fill>
    </dxf>
    <dxf>
      <font>
        <color rgb="FFFF0000"/>
      </font>
    </dxf>
    <dxf>
      <fill>
        <patternFill>
          <bgColor theme="5" tint="0.39994506668294322"/>
        </patternFill>
      </fill>
    </dxf>
    <dxf>
      <font>
        <color rgb="FFFF0000"/>
      </font>
    </dxf>
    <dxf>
      <fill>
        <patternFill>
          <bgColor theme="5" tint="0.39994506668294322"/>
        </patternFill>
      </fill>
    </dxf>
    <dxf>
      <font>
        <color rgb="FFFF0000"/>
      </font>
    </dxf>
    <dxf>
      <fill>
        <patternFill>
          <bgColor theme="5" tint="0.39994506668294322"/>
        </patternFill>
      </fill>
    </dxf>
    <dxf>
      <font>
        <color rgb="FFFF0000"/>
      </font>
    </dxf>
    <dxf>
      <fill>
        <patternFill>
          <bgColor theme="5" tint="0.39994506668294322"/>
        </patternFill>
      </fill>
    </dxf>
    <dxf>
      <font>
        <color rgb="FFFF0000"/>
      </font>
    </dxf>
    <dxf>
      <fill>
        <patternFill>
          <bgColor theme="5" tint="0.39994506668294322"/>
        </patternFill>
      </fill>
    </dxf>
    <dxf>
      <font>
        <color rgb="FFFF0000"/>
      </font>
    </dxf>
    <dxf>
      <font>
        <color theme="0"/>
      </font>
      <fill>
        <patternFill>
          <bgColor theme="0"/>
        </patternFill>
      </fill>
      <border>
        <left/>
        <right/>
        <top/>
        <bottom/>
        <vertical/>
        <horizontal/>
      </border>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theme="5" tint="0.39994506668294322"/>
        </patternFill>
      </fill>
    </dxf>
    <dxf>
      <font>
        <color rgb="FFFF0000"/>
      </font>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theme="5" tint="0.39994506668294322"/>
        </patternFill>
      </fill>
    </dxf>
    <dxf>
      <font>
        <color rgb="FFFF0000"/>
      </font>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theme="5" tint="0.39994506668294322"/>
        </patternFill>
      </fill>
    </dxf>
    <dxf>
      <font>
        <color rgb="FFFF0000"/>
      </font>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theme="5" tint="0.39994506668294322"/>
        </patternFill>
      </fill>
    </dxf>
    <dxf>
      <font>
        <color rgb="FFFF0000"/>
      </font>
    </dxf>
    <dxf>
      <fill>
        <patternFill>
          <bgColor theme="5" tint="0.39994506668294322"/>
        </patternFill>
      </fill>
    </dxf>
    <dxf>
      <font>
        <color rgb="FFFF0000"/>
      </font>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theme="5" tint="0.39994506668294322"/>
        </patternFill>
      </fill>
    </dxf>
    <dxf>
      <font>
        <color rgb="FFFF0000"/>
      </font>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theme="5" tint="0.39994506668294322"/>
        </patternFill>
      </fill>
    </dxf>
    <dxf>
      <font>
        <color rgb="FFFF0000"/>
      </font>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theme="5" tint="0.39994506668294322"/>
        </patternFill>
      </fill>
    </dxf>
    <dxf>
      <font>
        <color rgb="FFFF0000"/>
      </font>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rgb="FFF8696B"/>
        </patternFill>
      </fill>
    </dxf>
    <dxf>
      <fill>
        <patternFill>
          <bgColor rgb="FFFBA977"/>
        </patternFill>
      </fill>
    </dxf>
    <dxf>
      <fill>
        <patternFill>
          <bgColor rgb="FFFEEB84"/>
        </patternFill>
      </fill>
    </dxf>
    <dxf>
      <fill>
        <patternFill>
          <bgColor rgb="FFB2D581"/>
        </patternFill>
      </fill>
    </dxf>
    <dxf>
      <fill>
        <patternFill>
          <bgColor rgb="FF63BE7B"/>
        </patternFill>
      </fill>
    </dxf>
    <dxf>
      <fill>
        <patternFill>
          <bgColor theme="5" tint="0.39994506668294322"/>
        </patternFill>
      </fill>
    </dxf>
    <dxf>
      <font>
        <color rgb="FFFF0000"/>
      </font>
    </dxf>
    <dxf>
      <fill>
        <patternFill>
          <bgColor theme="5" tint="0.39994506668294322"/>
        </patternFill>
      </fill>
    </dxf>
    <dxf>
      <font>
        <color rgb="FFFF0000"/>
      </font>
    </dxf>
    <dxf>
      <fill>
        <patternFill>
          <bgColor theme="5" tint="0.39994506668294322"/>
        </patternFill>
      </fill>
    </dxf>
    <dxf>
      <font>
        <color rgb="FFFF0000"/>
      </font>
    </dxf>
    <dxf>
      <fill>
        <patternFill>
          <bgColor theme="5" tint="0.39994506668294322"/>
        </patternFill>
      </fill>
    </dxf>
    <dxf>
      <font>
        <color rgb="FFFF0000"/>
      </font>
    </dxf>
    <dxf>
      <fill>
        <patternFill>
          <bgColor theme="5" tint="0.39994506668294322"/>
        </patternFill>
      </fill>
    </dxf>
    <dxf>
      <font>
        <color rgb="FFFF0000"/>
      </font>
    </dxf>
    <dxf>
      <fill>
        <patternFill>
          <bgColor theme="5" tint="0.39994506668294322"/>
        </patternFill>
      </fill>
    </dxf>
    <dxf>
      <font>
        <color rgb="FFFF0000"/>
      </font>
    </dxf>
    <dxf>
      <font>
        <color theme="0"/>
      </font>
    </dxf>
    <dxf>
      <font>
        <color theme="0"/>
      </font>
    </dxf>
    <dxf>
      <font>
        <color theme="0"/>
      </font>
      <border>
        <left/>
        <right/>
        <top/>
        <bottom/>
        <vertical/>
        <horizontal/>
      </border>
    </dxf>
    <dxf>
      <font>
        <color theme="0"/>
      </font>
    </dxf>
    <dxf>
      <font>
        <color theme="0"/>
      </font>
    </dxf>
  </dxfs>
  <tableStyles count="0" defaultTableStyle="TableStyleMedium2" defaultPivotStyle="PivotStyleMedium9"/>
  <colors>
    <mruColors>
      <color rgb="FFFEEB84"/>
      <color rgb="FF014F42"/>
      <color rgb="FF63BE7B"/>
      <color rgb="FFB2D581"/>
      <color rgb="FFFBA977"/>
      <color rgb="FFF8696B"/>
      <color rgb="FF62BE7B"/>
      <color rgb="FFD8022C"/>
      <color rgb="FF02846E"/>
      <color rgb="FFFE6E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file>

<file path=xl/ctrlProps/ctrlProp100.xml><?xml version="1.0" encoding="utf-8"?>
<formControlPr xmlns="http://schemas.microsoft.com/office/spreadsheetml/2009/9/main" objectType="Radio" lockText="1"/>
</file>

<file path=xl/ctrlProps/ctrlProp101.xml><?xml version="1.0" encoding="utf-8"?>
<formControlPr xmlns="http://schemas.microsoft.com/office/spreadsheetml/2009/9/main" objectType="Radio" lockText="1"/>
</file>

<file path=xl/ctrlProps/ctrlProp102.xml><?xml version="1.0" encoding="utf-8"?>
<formControlPr xmlns="http://schemas.microsoft.com/office/spreadsheetml/2009/9/main" objectType="Radio" lockText="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Radio" firstButton="1" fmlaLink="$L$35" lockText="1"/>
</file>

<file path=xl/ctrlProps/ctrlProp105.xml><?xml version="1.0" encoding="utf-8"?>
<formControlPr xmlns="http://schemas.microsoft.com/office/spreadsheetml/2009/9/main" objectType="Radio" lockText="1"/>
</file>

<file path=xl/ctrlProps/ctrlProp106.xml><?xml version="1.0" encoding="utf-8"?>
<formControlPr xmlns="http://schemas.microsoft.com/office/spreadsheetml/2009/9/main" objectType="Radio" lockText="1"/>
</file>

<file path=xl/ctrlProps/ctrlProp107.xml><?xml version="1.0" encoding="utf-8"?>
<formControlPr xmlns="http://schemas.microsoft.com/office/spreadsheetml/2009/9/main" objectType="Radio" lockText="1"/>
</file>

<file path=xl/ctrlProps/ctrlProp108.xml><?xml version="1.0" encoding="utf-8"?>
<formControlPr xmlns="http://schemas.microsoft.com/office/spreadsheetml/2009/9/main" objectType="Radio" lockText="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Radio" lockText="1"/>
</file>

<file path=xl/ctrlProps/ctrlProp110.xml><?xml version="1.0" encoding="utf-8"?>
<formControlPr xmlns="http://schemas.microsoft.com/office/spreadsheetml/2009/9/main" objectType="Radio" firstButton="1" fmlaLink="$L$33" lockText="1"/>
</file>

<file path=xl/ctrlProps/ctrlProp111.xml><?xml version="1.0" encoding="utf-8"?>
<formControlPr xmlns="http://schemas.microsoft.com/office/spreadsheetml/2009/9/main" objectType="Radio" lockText="1"/>
</file>

<file path=xl/ctrlProps/ctrlProp112.xml><?xml version="1.0" encoding="utf-8"?>
<formControlPr xmlns="http://schemas.microsoft.com/office/spreadsheetml/2009/9/main" objectType="Radio" lockText="1"/>
</file>

<file path=xl/ctrlProps/ctrlProp113.xml><?xml version="1.0" encoding="utf-8"?>
<formControlPr xmlns="http://schemas.microsoft.com/office/spreadsheetml/2009/9/main" objectType="Radio" lockText="1"/>
</file>

<file path=xl/ctrlProps/ctrlProp114.xml><?xml version="1.0" encoding="utf-8"?>
<formControlPr xmlns="http://schemas.microsoft.com/office/spreadsheetml/2009/9/main" objectType="Radio" lockText="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Radio" firstButton="1" fmlaLink="$L$25" lockText="1"/>
</file>

<file path=xl/ctrlProps/ctrlProp117.xml><?xml version="1.0" encoding="utf-8"?>
<formControlPr xmlns="http://schemas.microsoft.com/office/spreadsheetml/2009/9/main" objectType="Radio" lockText="1"/>
</file>

<file path=xl/ctrlProps/ctrlProp118.xml><?xml version="1.0" encoding="utf-8"?>
<formControlPr xmlns="http://schemas.microsoft.com/office/spreadsheetml/2009/9/main" objectType="Radio" lockText="1"/>
</file>

<file path=xl/ctrlProps/ctrlProp119.xml><?xml version="1.0" encoding="utf-8"?>
<formControlPr xmlns="http://schemas.microsoft.com/office/spreadsheetml/2009/9/main" objectType="Radio" lockText="1"/>
</file>

<file path=xl/ctrlProps/ctrlProp12.xml><?xml version="1.0" encoding="utf-8"?>
<formControlPr xmlns="http://schemas.microsoft.com/office/spreadsheetml/2009/9/main" objectType="Radio" lockText="1"/>
</file>

<file path=xl/ctrlProps/ctrlProp120.xml><?xml version="1.0" encoding="utf-8"?>
<formControlPr xmlns="http://schemas.microsoft.com/office/spreadsheetml/2009/9/main" objectType="Radio" lockText="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Radio" firstButton="1" fmlaLink="$L$17" lockText="1"/>
</file>

<file path=xl/ctrlProps/ctrlProp123.xml><?xml version="1.0" encoding="utf-8"?>
<formControlPr xmlns="http://schemas.microsoft.com/office/spreadsheetml/2009/9/main" objectType="Radio" lockText="1"/>
</file>

<file path=xl/ctrlProps/ctrlProp124.xml><?xml version="1.0" encoding="utf-8"?>
<formControlPr xmlns="http://schemas.microsoft.com/office/spreadsheetml/2009/9/main" objectType="Radio" lockText="1"/>
</file>

<file path=xl/ctrlProps/ctrlProp125.xml><?xml version="1.0" encoding="utf-8"?>
<formControlPr xmlns="http://schemas.microsoft.com/office/spreadsheetml/2009/9/main" objectType="Radio" lockText="1"/>
</file>

<file path=xl/ctrlProps/ctrlProp126.xml><?xml version="1.0" encoding="utf-8"?>
<formControlPr xmlns="http://schemas.microsoft.com/office/spreadsheetml/2009/9/main" objectType="Radio" lockText="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L$27" lockText="1"/>
</file>

<file path=xl/ctrlProps/ctrlProp129.xml><?xml version="1.0" encoding="utf-8"?>
<formControlPr xmlns="http://schemas.microsoft.com/office/spreadsheetml/2009/9/main" objectType="Radio" lockText="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Radio" lockText="1"/>
</file>

<file path=xl/ctrlProps/ctrlProp131.xml><?xml version="1.0" encoding="utf-8"?>
<formControlPr xmlns="http://schemas.microsoft.com/office/spreadsheetml/2009/9/main" objectType="Radio" lockText="1"/>
</file>

<file path=xl/ctrlProps/ctrlProp132.xml><?xml version="1.0" encoding="utf-8"?>
<formControlPr xmlns="http://schemas.microsoft.com/office/spreadsheetml/2009/9/main" objectType="Radio" lockText="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Radio" firstButton="1" fmlaLink="$L$37" lockText="1"/>
</file>

<file path=xl/ctrlProps/ctrlProp135.xml><?xml version="1.0" encoding="utf-8"?>
<formControlPr xmlns="http://schemas.microsoft.com/office/spreadsheetml/2009/9/main" objectType="Radio" lockText="1"/>
</file>

<file path=xl/ctrlProps/ctrlProp136.xml><?xml version="1.0" encoding="utf-8"?>
<formControlPr xmlns="http://schemas.microsoft.com/office/spreadsheetml/2009/9/main" objectType="Radio" lockText="1"/>
</file>

<file path=xl/ctrlProps/ctrlProp137.xml><?xml version="1.0" encoding="utf-8"?>
<formControlPr xmlns="http://schemas.microsoft.com/office/spreadsheetml/2009/9/main" objectType="Radio" lockText="1"/>
</file>

<file path=xl/ctrlProps/ctrlProp138.xml><?xml version="1.0" encoding="utf-8"?>
<formControlPr xmlns="http://schemas.microsoft.com/office/spreadsheetml/2009/9/main" objectType="Radio" lockText="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L$25" lockText="1"/>
</file>

<file path=xl/ctrlProps/ctrlProp140.xml><?xml version="1.0" encoding="utf-8"?>
<formControlPr xmlns="http://schemas.microsoft.com/office/spreadsheetml/2009/9/main" objectType="Radio" firstButton="1" fmlaLink="$L$15" lockText="1"/>
</file>

<file path=xl/ctrlProps/ctrlProp141.xml><?xml version="1.0" encoding="utf-8"?>
<formControlPr xmlns="http://schemas.microsoft.com/office/spreadsheetml/2009/9/main" objectType="Radio" lockText="1"/>
</file>

<file path=xl/ctrlProps/ctrlProp142.xml><?xml version="1.0" encoding="utf-8"?>
<formControlPr xmlns="http://schemas.microsoft.com/office/spreadsheetml/2009/9/main" objectType="Radio" lockText="1"/>
</file>

<file path=xl/ctrlProps/ctrlProp143.xml><?xml version="1.0" encoding="utf-8"?>
<formControlPr xmlns="http://schemas.microsoft.com/office/spreadsheetml/2009/9/main" objectType="Radio" lockText="1"/>
</file>

<file path=xl/ctrlProps/ctrlProp144.xml><?xml version="1.0" encoding="utf-8"?>
<formControlPr xmlns="http://schemas.microsoft.com/office/spreadsheetml/2009/9/main" objectType="Radio" lockText="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Radio" firstButton="1" fmlaLink="$L$13" lockText="1"/>
</file>

<file path=xl/ctrlProps/ctrlProp147.xml><?xml version="1.0" encoding="utf-8"?>
<formControlPr xmlns="http://schemas.microsoft.com/office/spreadsheetml/2009/9/main" objectType="Radio" lockText="1"/>
</file>

<file path=xl/ctrlProps/ctrlProp148.xml><?xml version="1.0" encoding="utf-8"?>
<formControlPr xmlns="http://schemas.microsoft.com/office/spreadsheetml/2009/9/main" objectType="Radio" lockText="1"/>
</file>

<file path=xl/ctrlProps/ctrlProp149.xml><?xml version="1.0" encoding="utf-8"?>
<formControlPr xmlns="http://schemas.microsoft.com/office/spreadsheetml/2009/9/main" objectType="Radio" lockText="1"/>
</file>

<file path=xl/ctrlProps/ctrlProp15.xml><?xml version="1.0" encoding="utf-8"?>
<formControlPr xmlns="http://schemas.microsoft.com/office/spreadsheetml/2009/9/main" objectType="Radio" lockText="1"/>
</file>

<file path=xl/ctrlProps/ctrlProp150.xml><?xml version="1.0" encoding="utf-8"?>
<formControlPr xmlns="http://schemas.microsoft.com/office/spreadsheetml/2009/9/main" objectType="Radio" lockText="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Radio" firstButton="1" fmlaLink="$L$23" lockText="1"/>
</file>

<file path=xl/ctrlProps/ctrlProp153.xml><?xml version="1.0" encoding="utf-8"?>
<formControlPr xmlns="http://schemas.microsoft.com/office/spreadsheetml/2009/9/main" objectType="Radio" lockText="1"/>
</file>

<file path=xl/ctrlProps/ctrlProp154.xml><?xml version="1.0" encoding="utf-8"?>
<formControlPr xmlns="http://schemas.microsoft.com/office/spreadsheetml/2009/9/main" objectType="Radio" lockText="1"/>
</file>

<file path=xl/ctrlProps/ctrlProp155.xml><?xml version="1.0" encoding="utf-8"?>
<formControlPr xmlns="http://schemas.microsoft.com/office/spreadsheetml/2009/9/main" objectType="Radio" lockText="1"/>
</file>

<file path=xl/ctrlProps/ctrlProp156.xml><?xml version="1.0" encoding="utf-8"?>
<formControlPr xmlns="http://schemas.microsoft.com/office/spreadsheetml/2009/9/main" objectType="Radio" lockText="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L$33" lockText="1"/>
</file>

<file path=xl/ctrlProps/ctrlProp159.xml><?xml version="1.0" encoding="utf-8"?>
<formControlPr xmlns="http://schemas.microsoft.com/office/spreadsheetml/2009/9/main" objectType="Radio" lockText="1"/>
</file>

<file path=xl/ctrlProps/ctrlProp16.xml><?xml version="1.0" encoding="utf-8"?>
<formControlPr xmlns="http://schemas.microsoft.com/office/spreadsheetml/2009/9/main" objectType="Radio" lockText="1"/>
</file>

<file path=xl/ctrlProps/ctrlProp160.xml><?xml version="1.0" encoding="utf-8"?>
<formControlPr xmlns="http://schemas.microsoft.com/office/spreadsheetml/2009/9/main" objectType="Radio" lockText="1"/>
</file>

<file path=xl/ctrlProps/ctrlProp161.xml><?xml version="1.0" encoding="utf-8"?>
<formControlPr xmlns="http://schemas.microsoft.com/office/spreadsheetml/2009/9/main" objectType="Radio" lockText="1"/>
</file>

<file path=xl/ctrlProps/ctrlProp162.xml><?xml version="1.0" encoding="utf-8"?>
<formControlPr xmlns="http://schemas.microsoft.com/office/spreadsheetml/2009/9/main" objectType="Radio" lockText="1"/>
</file>

<file path=xl/ctrlProps/ctrlProp163.xml><?xml version="1.0" encoding="utf-8"?>
<formControlPr xmlns="http://schemas.microsoft.com/office/spreadsheetml/2009/9/main" objectType="GBox" noThreeD="1"/>
</file>

<file path=xl/ctrlProps/ctrlProp164.xml><?xml version="1.0" encoding="utf-8"?>
<formControlPr xmlns="http://schemas.microsoft.com/office/spreadsheetml/2009/9/main" objectType="Radio" firstButton="1" fmlaLink="$L$31" lockText="1"/>
</file>

<file path=xl/ctrlProps/ctrlProp165.xml><?xml version="1.0" encoding="utf-8"?>
<formControlPr xmlns="http://schemas.microsoft.com/office/spreadsheetml/2009/9/main" objectType="Radio" lockText="1"/>
</file>

<file path=xl/ctrlProps/ctrlProp166.xml><?xml version="1.0" encoding="utf-8"?>
<formControlPr xmlns="http://schemas.microsoft.com/office/spreadsheetml/2009/9/main" objectType="Radio" lockText="1"/>
</file>

<file path=xl/ctrlProps/ctrlProp167.xml><?xml version="1.0" encoding="utf-8"?>
<formControlPr xmlns="http://schemas.microsoft.com/office/spreadsheetml/2009/9/main" objectType="Radio" lockText="1"/>
</file>

<file path=xl/ctrlProps/ctrlProp168.xml><?xml version="1.0" encoding="utf-8"?>
<formControlPr xmlns="http://schemas.microsoft.com/office/spreadsheetml/2009/9/main" objectType="Radio" lockText="1"/>
</file>

<file path=xl/ctrlProps/ctrlProp169.xml><?xml version="1.0" encoding="utf-8"?>
<formControlPr xmlns="http://schemas.microsoft.com/office/spreadsheetml/2009/9/main" objectType="GBox" noThreeD="1"/>
</file>

<file path=xl/ctrlProps/ctrlProp17.xml><?xml version="1.0" encoding="utf-8"?>
<formControlPr xmlns="http://schemas.microsoft.com/office/spreadsheetml/2009/9/main" objectType="Radio" lockText="1"/>
</file>

<file path=xl/ctrlProps/ctrlProp170.xml><?xml version="1.0" encoding="utf-8"?>
<formControlPr xmlns="http://schemas.microsoft.com/office/spreadsheetml/2009/9/main" objectType="Radio" firstButton="1" fmlaLink="$L$25" lockText="1"/>
</file>

<file path=xl/ctrlProps/ctrlProp171.xml><?xml version="1.0" encoding="utf-8"?>
<formControlPr xmlns="http://schemas.microsoft.com/office/spreadsheetml/2009/9/main" objectType="Radio" lockText="1"/>
</file>

<file path=xl/ctrlProps/ctrlProp172.xml><?xml version="1.0" encoding="utf-8"?>
<formControlPr xmlns="http://schemas.microsoft.com/office/spreadsheetml/2009/9/main" objectType="Radio" lockText="1"/>
</file>

<file path=xl/ctrlProps/ctrlProp173.xml><?xml version="1.0" encoding="utf-8"?>
<formControlPr xmlns="http://schemas.microsoft.com/office/spreadsheetml/2009/9/main" objectType="Radio" lockText="1"/>
</file>

<file path=xl/ctrlProps/ctrlProp174.xml><?xml version="1.0" encoding="utf-8"?>
<formControlPr xmlns="http://schemas.microsoft.com/office/spreadsheetml/2009/9/main" objectType="Radio" lockText="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L$17" lockText="1"/>
</file>

<file path=xl/ctrlProps/ctrlProp177.xml><?xml version="1.0" encoding="utf-8"?>
<formControlPr xmlns="http://schemas.microsoft.com/office/spreadsheetml/2009/9/main" objectType="Radio" lockText="1"/>
</file>

<file path=xl/ctrlProps/ctrlProp178.xml><?xml version="1.0" encoding="utf-8"?>
<formControlPr xmlns="http://schemas.microsoft.com/office/spreadsheetml/2009/9/main" objectType="Radio" lockText="1"/>
</file>

<file path=xl/ctrlProps/ctrlProp179.xml><?xml version="1.0" encoding="utf-8"?>
<formControlPr xmlns="http://schemas.microsoft.com/office/spreadsheetml/2009/9/main" objectType="Radio" lockText="1"/>
</file>

<file path=xl/ctrlProps/ctrlProp18.xml><?xml version="1.0" encoding="utf-8"?>
<formControlPr xmlns="http://schemas.microsoft.com/office/spreadsheetml/2009/9/main" objectType="Radio" lockText="1"/>
</file>

<file path=xl/ctrlProps/ctrlProp180.xml><?xml version="1.0" encoding="utf-8"?>
<formControlPr xmlns="http://schemas.microsoft.com/office/spreadsheetml/2009/9/main" objectType="Radio" lockText="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Radio" firstButton="1" fmlaLink="$L$35" lockText="1"/>
</file>

<file path=xl/ctrlProps/ctrlProp183.xml><?xml version="1.0" encoding="utf-8"?>
<formControlPr xmlns="http://schemas.microsoft.com/office/spreadsheetml/2009/9/main" objectType="Radio" lockText="1"/>
</file>

<file path=xl/ctrlProps/ctrlProp184.xml><?xml version="1.0" encoding="utf-8"?>
<formControlPr xmlns="http://schemas.microsoft.com/office/spreadsheetml/2009/9/main" objectType="Radio" lockText="1"/>
</file>

<file path=xl/ctrlProps/ctrlProp185.xml><?xml version="1.0" encoding="utf-8"?>
<formControlPr xmlns="http://schemas.microsoft.com/office/spreadsheetml/2009/9/main" objectType="Radio" lockText="1"/>
</file>

<file path=xl/ctrlProps/ctrlProp186.xml><?xml version="1.0" encoding="utf-8"?>
<formControlPr xmlns="http://schemas.microsoft.com/office/spreadsheetml/2009/9/main" objectType="Radio" lockText="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Radio" firstButton="1" fmlaLink="$L$43" lockText="1"/>
</file>

<file path=xl/ctrlProps/ctrlProp189.xml><?xml version="1.0" encoding="utf-8"?>
<formControlPr xmlns="http://schemas.microsoft.com/office/spreadsheetml/2009/9/main" objectType="Radio" lockText="1"/>
</file>

<file path=xl/ctrlProps/ctrlProp19.xml><?xml version="1.0" encoding="utf-8"?>
<formControlPr xmlns="http://schemas.microsoft.com/office/spreadsheetml/2009/9/main" objectType="GBox" noThreeD="1"/>
</file>

<file path=xl/ctrlProps/ctrlProp190.xml><?xml version="1.0" encoding="utf-8"?>
<formControlPr xmlns="http://schemas.microsoft.com/office/spreadsheetml/2009/9/main" objectType="Radio" lockText="1"/>
</file>

<file path=xl/ctrlProps/ctrlProp191.xml><?xml version="1.0" encoding="utf-8"?>
<formControlPr xmlns="http://schemas.microsoft.com/office/spreadsheetml/2009/9/main" objectType="Radio" lockText="1"/>
</file>

<file path=xl/ctrlProps/ctrlProp192.xml><?xml version="1.0" encoding="utf-8"?>
<formControlPr xmlns="http://schemas.microsoft.com/office/spreadsheetml/2009/9/main" objectType="Radio" lockText="1"/>
</file>

<file path=xl/ctrlProps/ctrlProp193.xml><?xml version="1.0" encoding="utf-8"?>
<formControlPr xmlns="http://schemas.microsoft.com/office/spreadsheetml/2009/9/main" objectType="GBox" noThreeD="1"/>
</file>

<file path=xl/ctrlProps/ctrlProp194.xml><?xml version="1.0" encoding="utf-8"?>
<formControlPr xmlns="http://schemas.microsoft.com/office/spreadsheetml/2009/9/main" objectType="Radio" firstButton="1" fmlaLink="$L$41" lockText="1"/>
</file>

<file path=xl/ctrlProps/ctrlProp195.xml><?xml version="1.0" encoding="utf-8"?>
<formControlPr xmlns="http://schemas.microsoft.com/office/spreadsheetml/2009/9/main" objectType="Radio" lockText="1"/>
</file>

<file path=xl/ctrlProps/ctrlProp196.xml><?xml version="1.0" encoding="utf-8"?>
<formControlPr xmlns="http://schemas.microsoft.com/office/spreadsheetml/2009/9/main" objectType="Radio" lockText="1"/>
</file>

<file path=xl/ctrlProps/ctrlProp197.xml><?xml version="1.0" encoding="utf-8"?>
<formControlPr xmlns="http://schemas.microsoft.com/office/spreadsheetml/2009/9/main" objectType="Radio" lockText="1"/>
</file>

<file path=xl/ctrlProps/ctrlProp198.xml><?xml version="1.0" encoding="utf-8"?>
<formControlPr xmlns="http://schemas.microsoft.com/office/spreadsheetml/2009/9/main" objectType="Radio" lockText="1"/>
</file>

<file path=xl/ctrlProps/ctrlProp199.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L$15" lockText="1"/>
</file>

<file path=xl/ctrlProps/ctrlProp20.xml><?xml version="1.0" encoding="utf-8"?>
<formControlPr xmlns="http://schemas.microsoft.com/office/spreadsheetml/2009/9/main" objectType="Radio" firstButton="1" fmlaLink="$L$37" lockText="1"/>
</file>

<file path=xl/ctrlProps/ctrlProp200.xml><?xml version="1.0" encoding="utf-8"?>
<formControlPr xmlns="http://schemas.microsoft.com/office/spreadsheetml/2009/9/main" objectType="Radio" firstButton="1" fmlaLink="$L$45" lockText="1"/>
</file>

<file path=xl/ctrlProps/ctrlProp201.xml><?xml version="1.0" encoding="utf-8"?>
<formControlPr xmlns="http://schemas.microsoft.com/office/spreadsheetml/2009/9/main" objectType="Radio" lockText="1"/>
</file>

<file path=xl/ctrlProps/ctrlProp202.xml><?xml version="1.0" encoding="utf-8"?>
<formControlPr xmlns="http://schemas.microsoft.com/office/spreadsheetml/2009/9/main" objectType="Radio" lockText="1"/>
</file>

<file path=xl/ctrlProps/ctrlProp203.xml><?xml version="1.0" encoding="utf-8"?>
<formControlPr xmlns="http://schemas.microsoft.com/office/spreadsheetml/2009/9/main" objectType="Radio" lockText="1"/>
</file>

<file path=xl/ctrlProps/ctrlProp204.xml><?xml version="1.0" encoding="utf-8"?>
<formControlPr xmlns="http://schemas.microsoft.com/office/spreadsheetml/2009/9/main" objectType="Radio" lockText="1"/>
</file>

<file path=xl/ctrlProps/ctrlProp205.xml><?xml version="1.0" encoding="utf-8"?>
<formControlPr xmlns="http://schemas.microsoft.com/office/spreadsheetml/2009/9/main" objectType="GBox" noThreeD="1"/>
</file>

<file path=xl/ctrlProps/ctrlProp206.xml><?xml version="1.0" encoding="utf-8"?>
<formControlPr xmlns="http://schemas.microsoft.com/office/spreadsheetml/2009/9/main" objectType="Radio" firstButton="1" fmlaLink="$L$13" lockText="1"/>
</file>

<file path=xl/ctrlProps/ctrlProp207.xml><?xml version="1.0" encoding="utf-8"?>
<formControlPr xmlns="http://schemas.microsoft.com/office/spreadsheetml/2009/9/main" objectType="Radio" lockText="1"/>
</file>

<file path=xl/ctrlProps/ctrlProp208.xml><?xml version="1.0" encoding="utf-8"?>
<formControlPr xmlns="http://schemas.microsoft.com/office/spreadsheetml/2009/9/main" objectType="Radio" lockText="1"/>
</file>

<file path=xl/ctrlProps/ctrlProp209.xml><?xml version="1.0" encoding="utf-8"?>
<formControlPr xmlns="http://schemas.microsoft.com/office/spreadsheetml/2009/9/main" objectType="Radio" lockText="1"/>
</file>

<file path=xl/ctrlProps/ctrlProp21.xml><?xml version="1.0" encoding="utf-8"?>
<formControlPr xmlns="http://schemas.microsoft.com/office/spreadsheetml/2009/9/main" objectType="Radio" lockText="1"/>
</file>

<file path=xl/ctrlProps/ctrlProp210.xml><?xml version="1.0" encoding="utf-8"?>
<formControlPr xmlns="http://schemas.microsoft.com/office/spreadsheetml/2009/9/main" objectType="Radio" lockText="1"/>
</file>

<file path=xl/ctrlProps/ctrlProp211.xml><?xml version="1.0" encoding="utf-8"?>
<formControlPr xmlns="http://schemas.microsoft.com/office/spreadsheetml/2009/9/main" objectType="GBox" noThreeD="1"/>
</file>

<file path=xl/ctrlProps/ctrlProp212.xml><?xml version="1.0" encoding="utf-8"?>
<formControlPr xmlns="http://schemas.microsoft.com/office/spreadsheetml/2009/9/main" objectType="Radio" firstButton="1" fmlaLink="$L$27" lockText="1"/>
</file>

<file path=xl/ctrlProps/ctrlProp213.xml><?xml version="1.0" encoding="utf-8"?>
<formControlPr xmlns="http://schemas.microsoft.com/office/spreadsheetml/2009/9/main" objectType="Radio" lockText="1"/>
</file>

<file path=xl/ctrlProps/ctrlProp214.xml><?xml version="1.0" encoding="utf-8"?>
<formControlPr xmlns="http://schemas.microsoft.com/office/spreadsheetml/2009/9/main" objectType="Radio" lockText="1"/>
</file>

<file path=xl/ctrlProps/ctrlProp215.xml><?xml version="1.0" encoding="utf-8"?>
<formControlPr xmlns="http://schemas.microsoft.com/office/spreadsheetml/2009/9/main" objectType="Radio" lockText="1"/>
</file>

<file path=xl/ctrlProps/ctrlProp216.xml><?xml version="1.0" encoding="utf-8"?>
<formControlPr xmlns="http://schemas.microsoft.com/office/spreadsheetml/2009/9/main" objectType="Radio" lockText="1"/>
</file>

<file path=xl/ctrlProps/ctrlProp217.xml><?xml version="1.0" encoding="utf-8"?>
<formControlPr xmlns="http://schemas.microsoft.com/office/spreadsheetml/2009/9/main" objectType="GBox" noThreeD="1"/>
</file>

<file path=xl/ctrlProps/ctrlProp218.xml><?xml version="1.0" encoding="utf-8"?>
<formControlPr xmlns="http://schemas.microsoft.com/office/spreadsheetml/2009/9/main" objectType="Radio" firstButton="1" fmlaLink="$L$15" lockText="1"/>
</file>

<file path=xl/ctrlProps/ctrlProp219.xml><?xml version="1.0" encoding="utf-8"?>
<formControlPr xmlns="http://schemas.microsoft.com/office/spreadsheetml/2009/9/main" objectType="Radio" lockText="1"/>
</file>

<file path=xl/ctrlProps/ctrlProp22.xml><?xml version="1.0" encoding="utf-8"?>
<formControlPr xmlns="http://schemas.microsoft.com/office/spreadsheetml/2009/9/main" objectType="Radio" lockText="1"/>
</file>

<file path=xl/ctrlProps/ctrlProp220.xml><?xml version="1.0" encoding="utf-8"?>
<formControlPr xmlns="http://schemas.microsoft.com/office/spreadsheetml/2009/9/main" objectType="Radio" lockText="1"/>
</file>

<file path=xl/ctrlProps/ctrlProp221.xml><?xml version="1.0" encoding="utf-8"?>
<formControlPr xmlns="http://schemas.microsoft.com/office/spreadsheetml/2009/9/main" objectType="Radio" lockText="1"/>
</file>

<file path=xl/ctrlProps/ctrlProp222.xml><?xml version="1.0" encoding="utf-8"?>
<formControlPr xmlns="http://schemas.microsoft.com/office/spreadsheetml/2009/9/main" objectType="Radio" lockText="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Radio" firstButton="1" fmlaLink="$L$17" lockText="1"/>
</file>

<file path=xl/ctrlProps/ctrlProp225.xml><?xml version="1.0" encoding="utf-8"?>
<formControlPr xmlns="http://schemas.microsoft.com/office/spreadsheetml/2009/9/main" objectType="Radio" lockText="1"/>
</file>

<file path=xl/ctrlProps/ctrlProp226.xml><?xml version="1.0" encoding="utf-8"?>
<formControlPr xmlns="http://schemas.microsoft.com/office/spreadsheetml/2009/9/main" objectType="Radio" lockText="1"/>
</file>

<file path=xl/ctrlProps/ctrlProp227.xml><?xml version="1.0" encoding="utf-8"?>
<formControlPr xmlns="http://schemas.microsoft.com/office/spreadsheetml/2009/9/main" objectType="Radio" lockText="1"/>
</file>

<file path=xl/ctrlProps/ctrlProp228.xml><?xml version="1.0" encoding="utf-8"?>
<formControlPr xmlns="http://schemas.microsoft.com/office/spreadsheetml/2009/9/main" objectType="Radio" lockText="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Radio" lockText="1"/>
</file>

<file path=xl/ctrlProps/ctrlProp230.xml><?xml version="1.0" encoding="utf-8"?>
<formControlPr xmlns="http://schemas.microsoft.com/office/spreadsheetml/2009/9/main" objectType="Radio" firstButton="1" fmlaLink="$L$29" lockText="1"/>
</file>

<file path=xl/ctrlProps/ctrlProp231.xml><?xml version="1.0" encoding="utf-8"?>
<formControlPr xmlns="http://schemas.microsoft.com/office/spreadsheetml/2009/9/main" objectType="Radio" lockText="1"/>
</file>

<file path=xl/ctrlProps/ctrlProp232.xml><?xml version="1.0" encoding="utf-8"?>
<formControlPr xmlns="http://schemas.microsoft.com/office/spreadsheetml/2009/9/main" objectType="Radio" lockText="1"/>
</file>

<file path=xl/ctrlProps/ctrlProp233.xml><?xml version="1.0" encoding="utf-8"?>
<formControlPr xmlns="http://schemas.microsoft.com/office/spreadsheetml/2009/9/main" objectType="Radio" lockText="1"/>
</file>

<file path=xl/ctrlProps/ctrlProp234.xml><?xml version="1.0" encoding="utf-8"?>
<formControlPr xmlns="http://schemas.microsoft.com/office/spreadsheetml/2009/9/main" objectType="Radio" lockText="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Radio" firstButton="1" fmlaLink="$L$19" lockText="1"/>
</file>

<file path=xl/ctrlProps/ctrlProp237.xml><?xml version="1.0" encoding="utf-8"?>
<formControlPr xmlns="http://schemas.microsoft.com/office/spreadsheetml/2009/9/main" objectType="Radio" lockText="1"/>
</file>

<file path=xl/ctrlProps/ctrlProp238.xml><?xml version="1.0" encoding="utf-8"?>
<formControlPr xmlns="http://schemas.microsoft.com/office/spreadsheetml/2009/9/main" objectType="Radio" lockText="1"/>
</file>

<file path=xl/ctrlProps/ctrlProp239.xml><?xml version="1.0" encoding="utf-8"?>
<formControlPr xmlns="http://schemas.microsoft.com/office/spreadsheetml/2009/9/main" objectType="Radio" lockText="1"/>
</file>

<file path=xl/ctrlProps/ctrlProp24.xml><?xml version="1.0" encoding="utf-8"?>
<formControlPr xmlns="http://schemas.microsoft.com/office/spreadsheetml/2009/9/main" objectType="Radio" lockText="1"/>
</file>

<file path=xl/ctrlProps/ctrlProp240.xml><?xml version="1.0" encoding="utf-8"?>
<formControlPr xmlns="http://schemas.microsoft.com/office/spreadsheetml/2009/9/main" objectType="Radio" lockText="1"/>
</file>

<file path=xl/ctrlProps/ctrlProp241.xml><?xml version="1.0" encoding="utf-8"?>
<formControlPr xmlns="http://schemas.microsoft.com/office/spreadsheetml/2009/9/main" objectType="GBox" noThreeD="1"/>
</file>

<file path=xl/ctrlProps/ctrlProp242.xml><?xml version="1.0" encoding="utf-8"?>
<formControlPr xmlns="http://schemas.microsoft.com/office/spreadsheetml/2009/9/main" objectType="Radio" firstButton="1" fmlaLink="$L$25" lockText="1"/>
</file>

<file path=xl/ctrlProps/ctrlProp243.xml><?xml version="1.0" encoding="utf-8"?>
<formControlPr xmlns="http://schemas.microsoft.com/office/spreadsheetml/2009/9/main" objectType="Radio" lockText="1"/>
</file>

<file path=xl/ctrlProps/ctrlProp244.xml><?xml version="1.0" encoding="utf-8"?>
<formControlPr xmlns="http://schemas.microsoft.com/office/spreadsheetml/2009/9/main" objectType="Radio" lockText="1"/>
</file>

<file path=xl/ctrlProps/ctrlProp245.xml><?xml version="1.0" encoding="utf-8"?>
<formControlPr xmlns="http://schemas.microsoft.com/office/spreadsheetml/2009/9/main" objectType="Radio" lockText="1"/>
</file>

<file path=xl/ctrlProps/ctrlProp246.xml><?xml version="1.0" encoding="utf-8"?>
<formControlPr xmlns="http://schemas.microsoft.com/office/spreadsheetml/2009/9/main" objectType="Radio" lockText="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L$35" lockText="1"/>
</file>

<file path=xl/ctrlProps/ctrlProp27.xml><?xml version="1.0" encoding="utf-8"?>
<formControlPr xmlns="http://schemas.microsoft.com/office/spreadsheetml/2009/9/main" objectType="Radio" lockText="1"/>
</file>

<file path=xl/ctrlProps/ctrlProp28.xml><?xml version="1.0" encoding="utf-8"?>
<formControlPr xmlns="http://schemas.microsoft.com/office/spreadsheetml/2009/9/main" objectType="Radio" lockText="1"/>
</file>

<file path=xl/ctrlProps/ctrlProp29.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30.xml><?xml version="1.0" encoding="utf-8"?>
<formControlPr xmlns="http://schemas.microsoft.com/office/spreadsheetml/2009/9/main" objectType="Radio" lockText="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firstButton="1" fmlaLink="$L$27" lockText="1"/>
</file>

<file path=xl/ctrlProps/ctrlProp33.xml><?xml version="1.0" encoding="utf-8"?>
<formControlPr xmlns="http://schemas.microsoft.com/office/spreadsheetml/2009/9/main" objectType="Radio" lockText="1"/>
</file>

<file path=xl/ctrlProps/ctrlProp34.xml><?xml version="1.0" encoding="utf-8"?>
<formControlPr xmlns="http://schemas.microsoft.com/office/spreadsheetml/2009/9/main" objectType="Radio" lockText="1"/>
</file>

<file path=xl/ctrlProps/ctrlProp35.xml><?xml version="1.0" encoding="utf-8"?>
<formControlPr xmlns="http://schemas.microsoft.com/office/spreadsheetml/2009/9/main" objectType="Radio" lockText="1"/>
</file>

<file path=xl/ctrlProps/ctrlProp36.xml><?xml version="1.0" encoding="utf-8"?>
<formControlPr xmlns="http://schemas.microsoft.com/office/spreadsheetml/2009/9/main" objectType="Radio" lockText="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firstButton="1" fmlaLink="$L$17" lockText="1"/>
</file>

<file path=xl/ctrlProps/ctrlProp39.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40.xml><?xml version="1.0" encoding="utf-8"?>
<formControlPr xmlns="http://schemas.microsoft.com/office/spreadsheetml/2009/9/main" objectType="Radio" lockText="1"/>
</file>

<file path=xl/ctrlProps/ctrlProp41.xml><?xml version="1.0" encoding="utf-8"?>
<formControlPr xmlns="http://schemas.microsoft.com/office/spreadsheetml/2009/9/main" objectType="Radio" lockText="1"/>
</file>

<file path=xl/ctrlProps/ctrlProp42.xml><?xml version="1.0" encoding="utf-8"?>
<formControlPr xmlns="http://schemas.microsoft.com/office/spreadsheetml/2009/9/main" objectType="Radio" lockText="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fmlaLink="$L$29" lockText="1"/>
</file>

<file path=xl/ctrlProps/ctrlProp45.xml><?xml version="1.0" encoding="utf-8"?>
<formControlPr xmlns="http://schemas.microsoft.com/office/spreadsheetml/2009/9/main" objectType="Radio" lockText="1"/>
</file>

<file path=xl/ctrlProps/ctrlProp46.xml><?xml version="1.0" encoding="utf-8"?>
<formControlPr xmlns="http://schemas.microsoft.com/office/spreadsheetml/2009/9/main" objectType="Radio" lockText="1"/>
</file>

<file path=xl/ctrlProps/ctrlProp47.xml><?xml version="1.0" encoding="utf-8"?>
<formControlPr xmlns="http://schemas.microsoft.com/office/spreadsheetml/2009/9/main" objectType="Radio" lockText="1"/>
</file>

<file path=xl/ctrlProps/ctrlProp48.xml><?xml version="1.0" encoding="utf-8"?>
<formControlPr xmlns="http://schemas.microsoft.com/office/spreadsheetml/2009/9/main" objectType="Radio" lockText="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Radio" lockText="1"/>
</file>

<file path=xl/ctrlProps/ctrlProp50.xml><?xml version="1.0" encoding="utf-8"?>
<formControlPr xmlns="http://schemas.microsoft.com/office/spreadsheetml/2009/9/main" objectType="Radio" firstButton="1" fmlaLink="$L$39" lockText="1"/>
</file>

<file path=xl/ctrlProps/ctrlProp51.xml><?xml version="1.0" encoding="utf-8"?>
<formControlPr xmlns="http://schemas.microsoft.com/office/spreadsheetml/2009/9/main" objectType="Radio" lockText="1"/>
</file>

<file path=xl/ctrlProps/ctrlProp52.xml><?xml version="1.0" encoding="utf-8"?>
<formControlPr xmlns="http://schemas.microsoft.com/office/spreadsheetml/2009/9/main" objectType="Radio" lockText="1"/>
</file>

<file path=xl/ctrlProps/ctrlProp53.xml><?xml version="1.0" encoding="utf-8"?>
<formControlPr xmlns="http://schemas.microsoft.com/office/spreadsheetml/2009/9/main" objectType="Radio" lockText="1"/>
</file>

<file path=xl/ctrlProps/ctrlProp54.xml><?xml version="1.0" encoding="utf-8"?>
<formControlPr xmlns="http://schemas.microsoft.com/office/spreadsheetml/2009/9/main" objectType="Radio" lockText="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firstButton="1" fmlaLink="$L$49" lockText="1"/>
</file>

<file path=xl/ctrlProps/ctrlProp57.xml><?xml version="1.0" encoding="utf-8"?>
<formControlPr xmlns="http://schemas.microsoft.com/office/spreadsheetml/2009/9/main" objectType="Radio" lockText="1"/>
</file>

<file path=xl/ctrlProps/ctrlProp58.xml><?xml version="1.0" encoding="utf-8"?>
<formControlPr xmlns="http://schemas.microsoft.com/office/spreadsheetml/2009/9/main" objectType="Radio" lockText="1"/>
</file>

<file path=xl/ctrlProps/ctrlProp59.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60.xml><?xml version="1.0" encoding="utf-8"?>
<formControlPr xmlns="http://schemas.microsoft.com/office/spreadsheetml/2009/9/main" objectType="Radio" lockText="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firstButton="1" fmlaLink="$L$47" lockText="1"/>
</file>

<file path=xl/ctrlProps/ctrlProp63.xml><?xml version="1.0" encoding="utf-8"?>
<formControlPr xmlns="http://schemas.microsoft.com/office/spreadsheetml/2009/9/main" objectType="Radio" lockText="1"/>
</file>

<file path=xl/ctrlProps/ctrlProp64.xml><?xml version="1.0" encoding="utf-8"?>
<formControlPr xmlns="http://schemas.microsoft.com/office/spreadsheetml/2009/9/main" objectType="Radio" lockText="1"/>
</file>

<file path=xl/ctrlProps/ctrlProp65.xml><?xml version="1.0" encoding="utf-8"?>
<formControlPr xmlns="http://schemas.microsoft.com/office/spreadsheetml/2009/9/main" objectType="Radio" lockText="1"/>
</file>

<file path=xl/ctrlProps/ctrlProp66.xml><?xml version="1.0" encoding="utf-8"?>
<formControlPr xmlns="http://schemas.microsoft.com/office/spreadsheetml/2009/9/main" objectType="Radio" lockText="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Radio" firstButton="1" fmlaLink="$L$51" lockText="1"/>
</file>

<file path=xl/ctrlProps/ctrlProp69.xml><?xml version="1.0" encoding="utf-8"?>
<formControlPr xmlns="http://schemas.microsoft.com/office/spreadsheetml/2009/9/main" objectType="Radio" lockText="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Radio" lockText="1"/>
</file>

<file path=xl/ctrlProps/ctrlProp71.xml><?xml version="1.0" encoding="utf-8"?>
<formControlPr xmlns="http://schemas.microsoft.com/office/spreadsheetml/2009/9/main" objectType="Radio" lockText="1"/>
</file>

<file path=xl/ctrlProps/ctrlProp72.xml><?xml version="1.0" encoding="utf-8"?>
<formControlPr xmlns="http://schemas.microsoft.com/office/spreadsheetml/2009/9/main" objectType="Radio" lockText="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Radio" firstButton="1" fmlaLink="$L$19" lockText="1"/>
</file>

<file path=xl/ctrlProps/ctrlProp75.xml><?xml version="1.0" encoding="utf-8"?>
<formControlPr xmlns="http://schemas.microsoft.com/office/spreadsheetml/2009/9/main" objectType="Radio" lockText="1"/>
</file>

<file path=xl/ctrlProps/ctrlProp76.xml><?xml version="1.0" encoding="utf-8"?>
<formControlPr xmlns="http://schemas.microsoft.com/office/spreadsheetml/2009/9/main" objectType="Radio" lockText="1"/>
</file>

<file path=xl/ctrlProps/ctrlProp77.xml><?xml version="1.0" encoding="utf-8"?>
<formControlPr xmlns="http://schemas.microsoft.com/office/spreadsheetml/2009/9/main" objectType="Radio" lockText="1"/>
</file>

<file path=xl/ctrlProps/ctrlProp78.xml><?xml version="1.0" encoding="utf-8"?>
<formControlPr xmlns="http://schemas.microsoft.com/office/spreadsheetml/2009/9/main" objectType="Radio" lockText="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L$13" lockText="1"/>
</file>

<file path=xl/ctrlProps/ctrlProp80.xml><?xml version="1.0" encoding="utf-8"?>
<formControlPr xmlns="http://schemas.microsoft.com/office/spreadsheetml/2009/9/main" objectType="Radio" firstButton="1" fmlaLink="$L$41" lockText="1"/>
</file>

<file path=xl/ctrlProps/ctrlProp81.xml><?xml version="1.0" encoding="utf-8"?>
<formControlPr xmlns="http://schemas.microsoft.com/office/spreadsheetml/2009/9/main" objectType="Radio" lockText="1"/>
</file>

<file path=xl/ctrlProps/ctrlProp82.xml><?xml version="1.0" encoding="utf-8"?>
<formControlPr xmlns="http://schemas.microsoft.com/office/spreadsheetml/2009/9/main" objectType="Radio" lockText="1"/>
</file>

<file path=xl/ctrlProps/ctrlProp83.xml><?xml version="1.0" encoding="utf-8"?>
<formControlPr xmlns="http://schemas.microsoft.com/office/spreadsheetml/2009/9/main" objectType="Radio" lockText="1"/>
</file>

<file path=xl/ctrlProps/ctrlProp84.xml><?xml version="1.0" encoding="utf-8"?>
<formControlPr xmlns="http://schemas.microsoft.com/office/spreadsheetml/2009/9/main" objectType="Radio" lockText="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Radio" firstButton="1" fmlaLink="$L$15" lockText="1"/>
</file>

<file path=xl/ctrlProps/ctrlProp87.xml><?xml version="1.0" encoding="utf-8"?>
<formControlPr xmlns="http://schemas.microsoft.com/office/spreadsheetml/2009/9/main" objectType="Radio" lockText="1"/>
</file>

<file path=xl/ctrlProps/ctrlProp88.xml><?xml version="1.0" encoding="utf-8"?>
<formControlPr xmlns="http://schemas.microsoft.com/office/spreadsheetml/2009/9/main" objectType="Radio" lockText="1"/>
</file>

<file path=xl/ctrlProps/ctrlProp89.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ctrlProps/ctrlProp90.xml><?xml version="1.0" encoding="utf-8"?>
<formControlPr xmlns="http://schemas.microsoft.com/office/spreadsheetml/2009/9/main" objectType="Radio" lockText="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Radio" firstButton="1" fmlaLink="$L$13" lockText="1"/>
</file>

<file path=xl/ctrlProps/ctrlProp93.xml><?xml version="1.0" encoding="utf-8"?>
<formControlPr xmlns="http://schemas.microsoft.com/office/spreadsheetml/2009/9/main" objectType="Radio" lockText="1"/>
</file>

<file path=xl/ctrlProps/ctrlProp94.xml><?xml version="1.0" encoding="utf-8"?>
<formControlPr xmlns="http://schemas.microsoft.com/office/spreadsheetml/2009/9/main" objectType="Radio" lockText="1"/>
</file>

<file path=xl/ctrlProps/ctrlProp95.xml><?xml version="1.0" encoding="utf-8"?>
<formControlPr xmlns="http://schemas.microsoft.com/office/spreadsheetml/2009/9/main" objectType="Radio" lockText="1"/>
</file>

<file path=xl/ctrlProps/ctrlProp96.xml><?xml version="1.0" encoding="utf-8"?>
<formControlPr xmlns="http://schemas.microsoft.com/office/spreadsheetml/2009/9/main" objectType="Radio" lockText="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L$23" lockText="1"/>
</file>

<file path=xl/ctrlProps/ctrlProp9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xdr:row>
      <xdr:rowOff>47625</xdr:rowOff>
    </xdr:from>
    <xdr:to>
      <xdr:col>5</xdr:col>
      <xdr:colOff>447466</xdr:colOff>
      <xdr:row>8</xdr:row>
      <xdr:rowOff>316050</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4900" y="209550"/>
          <a:ext cx="1666666" cy="144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13</xdr:row>
          <xdr:rowOff>161925</xdr:rowOff>
        </xdr:from>
        <xdr:to>
          <xdr:col>11</xdr:col>
          <xdr:colOff>0</xdr:colOff>
          <xdr:row>15</xdr:row>
          <xdr:rowOff>0</xdr:rowOff>
        </xdr:to>
        <xdr:sp macro="" textlink="">
          <xdr:nvSpPr>
            <xdr:cNvPr id="1031" name="Group Box 7" hidden="1">
              <a:extLst>
                <a:ext uri="{63B3BB69-23CF-44E3-9099-C40C66FF867C}">
                  <a14:compatExt spid="_x0000_s1031"/>
                </a:ext>
                <a:ext uri="{FF2B5EF4-FFF2-40B4-BE49-F238E27FC236}">
                  <a16:creationId xmlns:a16="http://schemas.microsoft.com/office/drawing/2014/main" xmlns="" id="{00000000-0008-0000-0100-00000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14</xdr:row>
          <xdr:rowOff>123825</xdr:rowOff>
        </xdr:from>
        <xdr:to>
          <xdr:col>6</xdr:col>
          <xdr:colOff>504825</xdr:colOff>
          <xdr:row>14</xdr:row>
          <xdr:rowOff>390525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xmlns=""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14</xdr:row>
          <xdr:rowOff>123825</xdr:rowOff>
        </xdr:from>
        <xdr:to>
          <xdr:col>7</xdr:col>
          <xdr:colOff>504825</xdr:colOff>
          <xdr:row>14</xdr:row>
          <xdr:rowOff>390525</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xmlns=""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14</xdr:row>
          <xdr:rowOff>123825</xdr:rowOff>
        </xdr:from>
        <xdr:to>
          <xdr:col>8</xdr:col>
          <xdr:colOff>504825</xdr:colOff>
          <xdr:row>14</xdr:row>
          <xdr:rowOff>390525</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xmlns=""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14</xdr:row>
          <xdr:rowOff>123825</xdr:rowOff>
        </xdr:from>
        <xdr:to>
          <xdr:col>9</xdr:col>
          <xdr:colOff>504825</xdr:colOff>
          <xdr:row>14</xdr:row>
          <xdr:rowOff>390525</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xmlns=""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14</xdr:row>
          <xdr:rowOff>123825</xdr:rowOff>
        </xdr:from>
        <xdr:to>
          <xdr:col>10</xdr:col>
          <xdr:colOff>504825</xdr:colOff>
          <xdr:row>14</xdr:row>
          <xdr:rowOff>390525</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xmlns=""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161925</xdr:rowOff>
        </xdr:from>
        <xdr:to>
          <xdr:col>11</xdr:col>
          <xdr:colOff>0</xdr:colOff>
          <xdr:row>13</xdr:row>
          <xdr:rowOff>0</xdr:rowOff>
        </xdr:to>
        <xdr:sp macro="" textlink="">
          <xdr:nvSpPr>
            <xdr:cNvPr id="1038" name="Group Box 14" hidden="1">
              <a:extLst>
                <a:ext uri="{63B3BB69-23CF-44E3-9099-C40C66FF867C}">
                  <a14:compatExt spid="_x0000_s1038"/>
                </a:ext>
                <a:ext uri="{FF2B5EF4-FFF2-40B4-BE49-F238E27FC236}">
                  <a16:creationId xmlns:a16="http://schemas.microsoft.com/office/drawing/2014/main" xmlns="" id="{00000000-0008-0000-0100-00000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12</xdr:row>
          <xdr:rowOff>123825</xdr:rowOff>
        </xdr:from>
        <xdr:to>
          <xdr:col>6</xdr:col>
          <xdr:colOff>504825</xdr:colOff>
          <xdr:row>12</xdr:row>
          <xdr:rowOff>390525</xdr:rowOff>
        </xdr:to>
        <xdr:sp macro="" textlink="">
          <xdr:nvSpPr>
            <xdr:cNvPr id="1039" name="Option Button 15" hidden="1">
              <a:extLst>
                <a:ext uri="{63B3BB69-23CF-44E3-9099-C40C66FF867C}">
                  <a14:compatExt spid="_x0000_s1039"/>
                </a:ext>
                <a:ext uri="{FF2B5EF4-FFF2-40B4-BE49-F238E27FC236}">
                  <a16:creationId xmlns:a16="http://schemas.microsoft.com/office/drawing/2014/main" xmlns=""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12</xdr:row>
          <xdr:rowOff>123825</xdr:rowOff>
        </xdr:from>
        <xdr:to>
          <xdr:col>7</xdr:col>
          <xdr:colOff>504825</xdr:colOff>
          <xdr:row>12</xdr:row>
          <xdr:rowOff>390525</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xmlns=""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12</xdr:row>
          <xdr:rowOff>123825</xdr:rowOff>
        </xdr:from>
        <xdr:to>
          <xdr:col>8</xdr:col>
          <xdr:colOff>504825</xdr:colOff>
          <xdr:row>12</xdr:row>
          <xdr:rowOff>390525</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xmlns=""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12</xdr:row>
          <xdr:rowOff>123825</xdr:rowOff>
        </xdr:from>
        <xdr:to>
          <xdr:col>9</xdr:col>
          <xdr:colOff>504825</xdr:colOff>
          <xdr:row>12</xdr:row>
          <xdr:rowOff>390525</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xmlns=""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12</xdr:row>
          <xdr:rowOff>123825</xdr:rowOff>
        </xdr:from>
        <xdr:to>
          <xdr:col>10</xdr:col>
          <xdr:colOff>504825</xdr:colOff>
          <xdr:row>12</xdr:row>
          <xdr:rowOff>390525</xdr:rowOff>
        </xdr:to>
        <xdr:sp macro="" textlink="">
          <xdr:nvSpPr>
            <xdr:cNvPr id="1043" name="Option Button 19" hidden="1">
              <a:extLst>
                <a:ext uri="{63B3BB69-23CF-44E3-9099-C40C66FF867C}">
                  <a14:compatExt spid="_x0000_s1043"/>
                </a:ext>
                <a:ext uri="{FF2B5EF4-FFF2-40B4-BE49-F238E27FC236}">
                  <a16:creationId xmlns:a16="http://schemas.microsoft.com/office/drawing/2014/main" xmlns=""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161925</xdr:rowOff>
        </xdr:from>
        <xdr:to>
          <xdr:col>11</xdr:col>
          <xdr:colOff>0</xdr:colOff>
          <xdr:row>25</xdr:row>
          <xdr:rowOff>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xmlns="" id="{00000000-0008-0000-01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24</xdr:row>
          <xdr:rowOff>123825</xdr:rowOff>
        </xdr:from>
        <xdr:to>
          <xdr:col>6</xdr:col>
          <xdr:colOff>504825</xdr:colOff>
          <xdr:row>24</xdr:row>
          <xdr:rowOff>390525</xdr:rowOff>
        </xdr:to>
        <xdr:sp macro="" textlink="">
          <xdr:nvSpPr>
            <xdr:cNvPr id="1045" name="Option Button 21" hidden="1">
              <a:extLst>
                <a:ext uri="{63B3BB69-23CF-44E3-9099-C40C66FF867C}">
                  <a14:compatExt spid="_x0000_s1045"/>
                </a:ext>
                <a:ext uri="{FF2B5EF4-FFF2-40B4-BE49-F238E27FC236}">
                  <a16:creationId xmlns:a16="http://schemas.microsoft.com/office/drawing/2014/main" xmlns=""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24</xdr:row>
          <xdr:rowOff>123825</xdr:rowOff>
        </xdr:from>
        <xdr:to>
          <xdr:col>7</xdr:col>
          <xdr:colOff>504825</xdr:colOff>
          <xdr:row>24</xdr:row>
          <xdr:rowOff>390525</xdr:rowOff>
        </xdr:to>
        <xdr:sp macro="" textlink="">
          <xdr:nvSpPr>
            <xdr:cNvPr id="1046" name="Option Button 22" hidden="1">
              <a:extLst>
                <a:ext uri="{63B3BB69-23CF-44E3-9099-C40C66FF867C}">
                  <a14:compatExt spid="_x0000_s1046"/>
                </a:ext>
                <a:ext uri="{FF2B5EF4-FFF2-40B4-BE49-F238E27FC236}">
                  <a16:creationId xmlns:a16="http://schemas.microsoft.com/office/drawing/2014/main" xmlns=""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24</xdr:row>
          <xdr:rowOff>123825</xdr:rowOff>
        </xdr:from>
        <xdr:to>
          <xdr:col>8</xdr:col>
          <xdr:colOff>504825</xdr:colOff>
          <xdr:row>24</xdr:row>
          <xdr:rowOff>390525</xdr:rowOff>
        </xdr:to>
        <xdr:sp macro="" textlink="">
          <xdr:nvSpPr>
            <xdr:cNvPr id="1047" name="Option Button 23" hidden="1">
              <a:extLst>
                <a:ext uri="{63B3BB69-23CF-44E3-9099-C40C66FF867C}">
                  <a14:compatExt spid="_x0000_s1047"/>
                </a:ext>
                <a:ext uri="{FF2B5EF4-FFF2-40B4-BE49-F238E27FC236}">
                  <a16:creationId xmlns:a16="http://schemas.microsoft.com/office/drawing/2014/main" xmlns=""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24</xdr:row>
          <xdr:rowOff>123825</xdr:rowOff>
        </xdr:from>
        <xdr:to>
          <xdr:col>9</xdr:col>
          <xdr:colOff>504825</xdr:colOff>
          <xdr:row>24</xdr:row>
          <xdr:rowOff>390525</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xmlns=""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24</xdr:row>
          <xdr:rowOff>123825</xdr:rowOff>
        </xdr:from>
        <xdr:to>
          <xdr:col>10</xdr:col>
          <xdr:colOff>504825</xdr:colOff>
          <xdr:row>24</xdr:row>
          <xdr:rowOff>390525</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xmlns=""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xdr:row>
          <xdr:rowOff>161925</xdr:rowOff>
        </xdr:from>
        <xdr:to>
          <xdr:col>11</xdr:col>
          <xdr:colOff>0</xdr:colOff>
          <xdr:row>37</xdr:row>
          <xdr:rowOff>0</xdr:rowOff>
        </xdr:to>
        <xdr:sp macro="" textlink="">
          <xdr:nvSpPr>
            <xdr:cNvPr id="1050" name="Group Box 26" hidden="1">
              <a:extLst>
                <a:ext uri="{63B3BB69-23CF-44E3-9099-C40C66FF867C}">
                  <a14:compatExt spid="_x0000_s1050"/>
                </a:ext>
                <a:ext uri="{FF2B5EF4-FFF2-40B4-BE49-F238E27FC236}">
                  <a16:creationId xmlns:a16="http://schemas.microsoft.com/office/drawing/2014/main" xmlns="" id="{00000000-0008-0000-0100-00001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36</xdr:row>
          <xdr:rowOff>123825</xdr:rowOff>
        </xdr:from>
        <xdr:to>
          <xdr:col>6</xdr:col>
          <xdr:colOff>504825</xdr:colOff>
          <xdr:row>36</xdr:row>
          <xdr:rowOff>390525</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xmlns=""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36</xdr:row>
          <xdr:rowOff>123825</xdr:rowOff>
        </xdr:from>
        <xdr:to>
          <xdr:col>7</xdr:col>
          <xdr:colOff>504825</xdr:colOff>
          <xdr:row>36</xdr:row>
          <xdr:rowOff>390525</xdr:rowOff>
        </xdr:to>
        <xdr:sp macro="" textlink="">
          <xdr:nvSpPr>
            <xdr:cNvPr id="1052" name="Option Button 28" hidden="1">
              <a:extLst>
                <a:ext uri="{63B3BB69-23CF-44E3-9099-C40C66FF867C}">
                  <a14:compatExt spid="_x0000_s1052"/>
                </a:ext>
                <a:ext uri="{FF2B5EF4-FFF2-40B4-BE49-F238E27FC236}">
                  <a16:creationId xmlns:a16="http://schemas.microsoft.com/office/drawing/2014/main" xmlns=""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36</xdr:row>
          <xdr:rowOff>123825</xdr:rowOff>
        </xdr:from>
        <xdr:to>
          <xdr:col>8</xdr:col>
          <xdr:colOff>504825</xdr:colOff>
          <xdr:row>36</xdr:row>
          <xdr:rowOff>390525</xdr:rowOff>
        </xdr:to>
        <xdr:sp macro="" textlink="">
          <xdr:nvSpPr>
            <xdr:cNvPr id="1053" name="Option Button 29" hidden="1">
              <a:extLst>
                <a:ext uri="{63B3BB69-23CF-44E3-9099-C40C66FF867C}">
                  <a14:compatExt spid="_x0000_s1053"/>
                </a:ext>
                <a:ext uri="{FF2B5EF4-FFF2-40B4-BE49-F238E27FC236}">
                  <a16:creationId xmlns:a16="http://schemas.microsoft.com/office/drawing/2014/main" xmlns=""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36</xdr:row>
          <xdr:rowOff>123825</xdr:rowOff>
        </xdr:from>
        <xdr:to>
          <xdr:col>9</xdr:col>
          <xdr:colOff>504825</xdr:colOff>
          <xdr:row>36</xdr:row>
          <xdr:rowOff>390525</xdr:rowOff>
        </xdr:to>
        <xdr:sp macro="" textlink="">
          <xdr:nvSpPr>
            <xdr:cNvPr id="1054" name="Option Button 30" hidden="1">
              <a:extLst>
                <a:ext uri="{63B3BB69-23CF-44E3-9099-C40C66FF867C}">
                  <a14:compatExt spid="_x0000_s1054"/>
                </a:ext>
                <a:ext uri="{FF2B5EF4-FFF2-40B4-BE49-F238E27FC236}">
                  <a16:creationId xmlns:a16="http://schemas.microsoft.com/office/drawing/2014/main" xmlns=""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36</xdr:row>
          <xdr:rowOff>123825</xdr:rowOff>
        </xdr:from>
        <xdr:to>
          <xdr:col>10</xdr:col>
          <xdr:colOff>504825</xdr:colOff>
          <xdr:row>36</xdr:row>
          <xdr:rowOff>390525</xdr:rowOff>
        </xdr:to>
        <xdr:sp macro="" textlink="">
          <xdr:nvSpPr>
            <xdr:cNvPr id="1055" name="Option Button 31" hidden="1">
              <a:extLst>
                <a:ext uri="{63B3BB69-23CF-44E3-9099-C40C66FF867C}">
                  <a14:compatExt spid="_x0000_s1055"/>
                </a:ext>
                <a:ext uri="{FF2B5EF4-FFF2-40B4-BE49-F238E27FC236}">
                  <a16:creationId xmlns:a16="http://schemas.microsoft.com/office/drawing/2014/main" xmlns=""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161925</xdr:rowOff>
        </xdr:from>
        <xdr:to>
          <xdr:col>11</xdr:col>
          <xdr:colOff>0</xdr:colOff>
          <xdr:row>35</xdr:row>
          <xdr:rowOff>0</xdr:rowOff>
        </xdr:to>
        <xdr:sp macro="" textlink="">
          <xdr:nvSpPr>
            <xdr:cNvPr id="1056" name="Group Box 32" hidden="1">
              <a:extLst>
                <a:ext uri="{63B3BB69-23CF-44E3-9099-C40C66FF867C}">
                  <a14:compatExt spid="_x0000_s1056"/>
                </a:ext>
                <a:ext uri="{FF2B5EF4-FFF2-40B4-BE49-F238E27FC236}">
                  <a16:creationId xmlns:a16="http://schemas.microsoft.com/office/drawing/2014/main" xmlns="" id="{00000000-0008-0000-0100-00002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34</xdr:row>
          <xdr:rowOff>123825</xdr:rowOff>
        </xdr:from>
        <xdr:to>
          <xdr:col>6</xdr:col>
          <xdr:colOff>504825</xdr:colOff>
          <xdr:row>34</xdr:row>
          <xdr:rowOff>390525</xdr:rowOff>
        </xdr:to>
        <xdr:sp macro="" textlink="">
          <xdr:nvSpPr>
            <xdr:cNvPr id="1057" name="Option Button 33" hidden="1">
              <a:extLst>
                <a:ext uri="{63B3BB69-23CF-44E3-9099-C40C66FF867C}">
                  <a14:compatExt spid="_x0000_s1057"/>
                </a:ext>
                <a:ext uri="{FF2B5EF4-FFF2-40B4-BE49-F238E27FC236}">
                  <a16:creationId xmlns:a16="http://schemas.microsoft.com/office/drawing/2014/main" xmlns=""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34</xdr:row>
          <xdr:rowOff>123825</xdr:rowOff>
        </xdr:from>
        <xdr:to>
          <xdr:col>7</xdr:col>
          <xdr:colOff>504825</xdr:colOff>
          <xdr:row>34</xdr:row>
          <xdr:rowOff>390525</xdr:rowOff>
        </xdr:to>
        <xdr:sp macro="" textlink="">
          <xdr:nvSpPr>
            <xdr:cNvPr id="1058" name="Option Button 34" hidden="1">
              <a:extLst>
                <a:ext uri="{63B3BB69-23CF-44E3-9099-C40C66FF867C}">
                  <a14:compatExt spid="_x0000_s1058"/>
                </a:ext>
                <a:ext uri="{FF2B5EF4-FFF2-40B4-BE49-F238E27FC236}">
                  <a16:creationId xmlns:a16="http://schemas.microsoft.com/office/drawing/2014/main" xmlns=""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34</xdr:row>
          <xdr:rowOff>123825</xdr:rowOff>
        </xdr:from>
        <xdr:to>
          <xdr:col>8</xdr:col>
          <xdr:colOff>504825</xdr:colOff>
          <xdr:row>34</xdr:row>
          <xdr:rowOff>390525</xdr:rowOff>
        </xdr:to>
        <xdr:sp macro="" textlink="">
          <xdr:nvSpPr>
            <xdr:cNvPr id="1059" name="Option Button 35" hidden="1">
              <a:extLst>
                <a:ext uri="{63B3BB69-23CF-44E3-9099-C40C66FF867C}">
                  <a14:compatExt spid="_x0000_s1059"/>
                </a:ext>
                <a:ext uri="{FF2B5EF4-FFF2-40B4-BE49-F238E27FC236}">
                  <a16:creationId xmlns:a16="http://schemas.microsoft.com/office/drawing/2014/main" xmlns=""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34</xdr:row>
          <xdr:rowOff>123825</xdr:rowOff>
        </xdr:from>
        <xdr:to>
          <xdr:col>9</xdr:col>
          <xdr:colOff>504825</xdr:colOff>
          <xdr:row>34</xdr:row>
          <xdr:rowOff>390525</xdr:rowOff>
        </xdr:to>
        <xdr:sp macro="" textlink="">
          <xdr:nvSpPr>
            <xdr:cNvPr id="1060" name="Option Button 36" hidden="1">
              <a:extLst>
                <a:ext uri="{63B3BB69-23CF-44E3-9099-C40C66FF867C}">
                  <a14:compatExt spid="_x0000_s1060"/>
                </a:ext>
                <a:ext uri="{FF2B5EF4-FFF2-40B4-BE49-F238E27FC236}">
                  <a16:creationId xmlns:a16="http://schemas.microsoft.com/office/drawing/2014/main" xmlns=""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34</xdr:row>
          <xdr:rowOff>123825</xdr:rowOff>
        </xdr:from>
        <xdr:to>
          <xdr:col>10</xdr:col>
          <xdr:colOff>504825</xdr:colOff>
          <xdr:row>34</xdr:row>
          <xdr:rowOff>390525</xdr:rowOff>
        </xdr:to>
        <xdr:sp macro="" textlink="">
          <xdr:nvSpPr>
            <xdr:cNvPr id="1061" name="Option Button 37" hidden="1">
              <a:extLst>
                <a:ext uri="{63B3BB69-23CF-44E3-9099-C40C66FF867C}">
                  <a14:compatExt spid="_x0000_s1061"/>
                </a:ext>
                <a:ext uri="{FF2B5EF4-FFF2-40B4-BE49-F238E27FC236}">
                  <a16:creationId xmlns:a16="http://schemas.microsoft.com/office/drawing/2014/main" xmlns=""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161925</xdr:rowOff>
        </xdr:from>
        <xdr:to>
          <xdr:col>11</xdr:col>
          <xdr:colOff>0</xdr:colOff>
          <xdr:row>27</xdr:row>
          <xdr:rowOff>0</xdr:rowOff>
        </xdr:to>
        <xdr:sp macro="" textlink="">
          <xdr:nvSpPr>
            <xdr:cNvPr id="1062" name="Group Box 38" hidden="1">
              <a:extLst>
                <a:ext uri="{63B3BB69-23CF-44E3-9099-C40C66FF867C}">
                  <a14:compatExt spid="_x0000_s1062"/>
                </a:ext>
                <a:ext uri="{FF2B5EF4-FFF2-40B4-BE49-F238E27FC236}">
                  <a16:creationId xmlns:a16="http://schemas.microsoft.com/office/drawing/2014/main" xmlns="" id="{00000000-0008-0000-0100-00002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26</xdr:row>
          <xdr:rowOff>123825</xdr:rowOff>
        </xdr:from>
        <xdr:to>
          <xdr:col>6</xdr:col>
          <xdr:colOff>504825</xdr:colOff>
          <xdr:row>26</xdr:row>
          <xdr:rowOff>390525</xdr:rowOff>
        </xdr:to>
        <xdr:sp macro="" textlink="">
          <xdr:nvSpPr>
            <xdr:cNvPr id="1063" name="Option Button 39" hidden="1">
              <a:extLst>
                <a:ext uri="{63B3BB69-23CF-44E3-9099-C40C66FF867C}">
                  <a14:compatExt spid="_x0000_s1063"/>
                </a:ext>
                <a:ext uri="{FF2B5EF4-FFF2-40B4-BE49-F238E27FC236}">
                  <a16:creationId xmlns:a16="http://schemas.microsoft.com/office/drawing/2014/main" xmlns=""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26</xdr:row>
          <xdr:rowOff>123825</xdr:rowOff>
        </xdr:from>
        <xdr:to>
          <xdr:col>7</xdr:col>
          <xdr:colOff>504825</xdr:colOff>
          <xdr:row>26</xdr:row>
          <xdr:rowOff>390525</xdr:rowOff>
        </xdr:to>
        <xdr:sp macro="" textlink="">
          <xdr:nvSpPr>
            <xdr:cNvPr id="1064" name="Option Button 40" hidden="1">
              <a:extLst>
                <a:ext uri="{63B3BB69-23CF-44E3-9099-C40C66FF867C}">
                  <a14:compatExt spid="_x0000_s1064"/>
                </a:ext>
                <a:ext uri="{FF2B5EF4-FFF2-40B4-BE49-F238E27FC236}">
                  <a16:creationId xmlns:a16="http://schemas.microsoft.com/office/drawing/2014/main" xmlns=""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26</xdr:row>
          <xdr:rowOff>123825</xdr:rowOff>
        </xdr:from>
        <xdr:to>
          <xdr:col>8</xdr:col>
          <xdr:colOff>504825</xdr:colOff>
          <xdr:row>26</xdr:row>
          <xdr:rowOff>390525</xdr:rowOff>
        </xdr:to>
        <xdr:sp macro="" textlink="">
          <xdr:nvSpPr>
            <xdr:cNvPr id="1065" name="Option Button 41" hidden="1">
              <a:extLst>
                <a:ext uri="{63B3BB69-23CF-44E3-9099-C40C66FF867C}">
                  <a14:compatExt spid="_x0000_s1065"/>
                </a:ext>
                <a:ext uri="{FF2B5EF4-FFF2-40B4-BE49-F238E27FC236}">
                  <a16:creationId xmlns:a16="http://schemas.microsoft.com/office/drawing/2014/main" xmlns=""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26</xdr:row>
          <xdr:rowOff>123825</xdr:rowOff>
        </xdr:from>
        <xdr:to>
          <xdr:col>9</xdr:col>
          <xdr:colOff>504825</xdr:colOff>
          <xdr:row>26</xdr:row>
          <xdr:rowOff>390525</xdr:rowOff>
        </xdr:to>
        <xdr:sp macro="" textlink="">
          <xdr:nvSpPr>
            <xdr:cNvPr id="1066" name="Option Button 42" hidden="1">
              <a:extLst>
                <a:ext uri="{63B3BB69-23CF-44E3-9099-C40C66FF867C}">
                  <a14:compatExt spid="_x0000_s1066"/>
                </a:ext>
                <a:ext uri="{FF2B5EF4-FFF2-40B4-BE49-F238E27FC236}">
                  <a16:creationId xmlns:a16="http://schemas.microsoft.com/office/drawing/2014/main" xmlns=""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26</xdr:row>
          <xdr:rowOff>123825</xdr:rowOff>
        </xdr:from>
        <xdr:to>
          <xdr:col>10</xdr:col>
          <xdr:colOff>504825</xdr:colOff>
          <xdr:row>26</xdr:row>
          <xdr:rowOff>390525</xdr:rowOff>
        </xdr:to>
        <xdr:sp macro="" textlink="">
          <xdr:nvSpPr>
            <xdr:cNvPr id="1067" name="Option Button 43" hidden="1">
              <a:extLst>
                <a:ext uri="{63B3BB69-23CF-44E3-9099-C40C66FF867C}">
                  <a14:compatExt spid="_x0000_s1067"/>
                </a:ext>
                <a:ext uri="{FF2B5EF4-FFF2-40B4-BE49-F238E27FC236}">
                  <a16:creationId xmlns:a16="http://schemas.microsoft.com/office/drawing/2014/main" xmlns=""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xdr:col>
      <xdr:colOff>0</xdr:colOff>
      <xdr:row>1</xdr:row>
      <xdr:rowOff>47625</xdr:rowOff>
    </xdr:from>
    <xdr:to>
      <xdr:col>4</xdr:col>
      <xdr:colOff>1057066</xdr:colOff>
      <xdr:row>1</xdr:row>
      <xdr:rowOff>1487625</xdr:rowOff>
    </xdr:to>
    <xdr:pic>
      <xdr:nvPicPr>
        <xdr:cNvPr id="40" name="Picture 39">
          <a:extLst>
            <a:ext uri="{FF2B5EF4-FFF2-40B4-BE49-F238E27FC236}">
              <a16:creationId xmlns:a16="http://schemas.microsoft.com/office/drawing/2014/main" xmlns="" id="{00000000-0008-0000-0100-00002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4900" y="209550"/>
          <a:ext cx="1666666" cy="14400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0</xdr:colOff>
          <xdr:row>15</xdr:row>
          <xdr:rowOff>161925</xdr:rowOff>
        </xdr:from>
        <xdr:to>
          <xdr:col>11</xdr:col>
          <xdr:colOff>0</xdr:colOff>
          <xdr:row>17</xdr:row>
          <xdr:rowOff>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xmlns="" id="{00000000-0008-0000-01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16</xdr:row>
          <xdr:rowOff>123825</xdr:rowOff>
        </xdr:from>
        <xdr:to>
          <xdr:col>6</xdr:col>
          <xdr:colOff>504825</xdr:colOff>
          <xdr:row>16</xdr:row>
          <xdr:rowOff>390525</xdr:rowOff>
        </xdr:to>
        <xdr:sp macro="" textlink="">
          <xdr:nvSpPr>
            <xdr:cNvPr id="1069" name="Option Button 45" hidden="1">
              <a:extLst>
                <a:ext uri="{63B3BB69-23CF-44E3-9099-C40C66FF867C}">
                  <a14:compatExt spid="_x0000_s1069"/>
                </a:ext>
                <a:ext uri="{FF2B5EF4-FFF2-40B4-BE49-F238E27FC236}">
                  <a16:creationId xmlns:a16="http://schemas.microsoft.com/office/drawing/2014/main" xmlns=""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16</xdr:row>
          <xdr:rowOff>123825</xdr:rowOff>
        </xdr:from>
        <xdr:to>
          <xdr:col>7</xdr:col>
          <xdr:colOff>504825</xdr:colOff>
          <xdr:row>16</xdr:row>
          <xdr:rowOff>390525</xdr:rowOff>
        </xdr:to>
        <xdr:sp macro="" textlink="">
          <xdr:nvSpPr>
            <xdr:cNvPr id="1070" name="Option Button 46" hidden="1">
              <a:extLst>
                <a:ext uri="{63B3BB69-23CF-44E3-9099-C40C66FF867C}">
                  <a14:compatExt spid="_x0000_s1070"/>
                </a:ext>
                <a:ext uri="{FF2B5EF4-FFF2-40B4-BE49-F238E27FC236}">
                  <a16:creationId xmlns:a16="http://schemas.microsoft.com/office/drawing/2014/main" xmlns=""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16</xdr:row>
          <xdr:rowOff>123825</xdr:rowOff>
        </xdr:from>
        <xdr:to>
          <xdr:col>8</xdr:col>
          <xdr:colOff>504825</xdr:colOff>
          <xdr:row>16</xdr:row>
          <xdr:rowOff>390525</xdr:rowOff>
        </xdr:to>
        <xdr:sp macro="" textlink="">
          <xdr:nvSpPr>
            <xdr:cNvPr id="1071" name="Option Button 47" hidden="1">
              <a:extLst>
                <a:ext uri="{63B3BB69-23CF-44E3-9099-C40C66FF867C}">
                  <a14:compatExt spid="_x0000_s1071"/>
                </a:ext>
                <a:ext uri="{FF2B5EF4-FFF2-40B4-BE49-F238E27FC236}">
                  <a16:creationId xmlns:a16="http://schemas.microsoft.com/office/drawing/2014/main" xmlns=""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16</xdr:row>
          <xdr:rowOff>123825</xdr:rowOff>
        </xdr:from>
        <xdr:to>
          <xdr:col>9</xdr:col>
          <xdr:colOff>504825</xdr:colOff>
          <xdr:row>16</xdr:row>
          <xdr:rowOff>390525</xdr:rowOff>
        </xdr:to>
        <xdr:sp macro="" textlink="">
          <xdr:nvSpPr>
            <xdr:cNvPr id="1072" name="Option Button 48" hidden="1">
              <a:extLst>
                <a:ext uri="{63B3BB69-23CF-44E3-9099-C40C66FF867C}">
                  <a14:compatExt spid="_x0000_s1072"/>
                </a:ext>
                <a:ext uri="{FF2B5EF4-FFF2-40B4-BE49-F238E27FC236}">
                  <a16:creationId xmlns:a16="http://schemas.microsoft.com/office/drawing/2014/main" xmlns=""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16</xdr:row>
          <xdr:rowOff>123825</xdr:rowOff>
        </xdr:from>
        <xdr:to>
          <xdr:col>10</xdr:col>
          <xdr:colOff>504825</xdr:colOff>
          <xdr:row>16</xdr:row>
          <xdr:rowOff>390525</xdr:rowOff>
        </xdr:to>
        <xdr:sp macro="" textlink="">
          <xdr:nvSpPr>
            <xdr:cNvPr id="1073" name="Option Button 49" hidden="1">
              <a:extLst>
                <a:ext uri="{63B3BB69-23CF-44E3-9099-C40C66FF867C}">
                  <a14:compatExt spid="_x0000_s1073"/>
                </a:ext>
                <a:ext uri="{FF2B5EF4-FFF2-40B4-BE49-F238E27FC236}">
                  <a16:creationId xmlns:a16="http://schemas.microsoft.com/office/drawing/2014/main" xmlns=""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161925</xdr:rowOff>
        </xdr:from>
        <xdr:to>
          <xdr:col>11</xdr:col>
          <xdr:colOff>0</xdr:colOff>
          <xdr:row>29</xdr:row>
          <xdr:rowOff>0</xdr:rowOff>
        </xdr:to>
        <xdr:sp macro="" textlink="">
          <xdr:nvSpPr>
            <xdr:cNvPr id="1074" name="Group Box 50" hidden="1">
              <a:extLst>
                <a:ext uri="{63B3BB69-23CF-44E3-9099-C40C66FF867C}">
                  <a14:compatExt spid="_x0000_s1074"/>
                </a:ext>
                <a:ext uri="{FF2B5EF4-FFF2-40B4-BE49-F238E27FC236}">
                  <a16:creationId xmlns:a16="http://schemas.microsoft.com/office/drawing/2014/main" xmlns="" id="{00000000-0008-0000-0100-00003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28</xdr:row>
          <xdr:rowOff>123825</xdr:rowOff>
        </xdr:from>
        <xdr:to>
          <xdr:col>6</xdr:col>
          <xdr:colOff>504825</xdr:colOff>
          <xdr:row>28</xdr:row>
          <xdr:rowOff>390525</xdr:rowOff>
        </xdr:to>
        <xdr:sp macro="" textlink="">
          <xdr:nvSpPr>
            <xdr:cNvPr id="1075" name="Option Button 51" hidden="1">
              <a:extLst>
                <a:ext uri="{63B3BB69-23CF-44E3-9099-C40C66FF867C}">
                  <a14:compatExt spid="_x0000_s1075"/>
                </a:ext>
                <a:ext uri="{FF2B5EF4-FFF2-40B4-BE49-F238E27FC236}">
                  <a16:creationId xmlns:a16="http://schemas.microsoft.com/office/drawing/2014/main" xmlns=""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28</xdr:row>
          <xdr:rowOff>123825</xdr:rowOff>
        </xdr:from>
        <xdr:to>
          <xdr:col>7</xdr:col>
          <xdr:colOff>504825</xdr:colOff>
          <xdr:row>28</xdr:row>
          <xdr:rowOff>390525</xdr:rowOff>
        </xdr:to>
        <xdr:sp macro="" textlink="">
          <xdr:nvSpPr>
            <xdr:cNvPr id="1076" name="Option Button 52" hidden="1">
              <a:extLst>
                <a:ext uri="{63B3BB69-23CF-44E3-9099-C40C66FF867C}">
                  <a14:compatExt spid="_x0000_s1076"/>
                </a:ext>
                <a:ext uri="{FF2B5EF4-FFF2-40B4-BE49-F238E27FC236}">
                  <a16:creationId xmlns:a16="http://schemas.microsoft.com/office/drawing/2014/main" xmlns=""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28</xdr:row>
          <xdr:rowOff>123825</xdr:rowOff>
        </xdr:from>
        <xdr:to>
          <xdr:col>8</xdr:col>
          <xdr:colOff>504825</xdr:colOff>
          <xdr:row>28</xdr:row>
          <xdr:rowOff>390525</xdr:rowOff>
        </xdr:to>
        <xdr:sp macro="" textlink="">
          <xdr:nvSpPr>
            <xdr:cNvPr id="1077" name="Option Button 53" hidden="1">
              <a:extLst>
                <a:ext uri="{63B3BB69-23CF-44E3-9099-C40C66FF867C}">
                  <a14:compatExt spid="_x0000_s1077"/>
                </a:ext>
                <a:ext uri="{FF2B5EF4-FFF2-40B4-BE49-F238E27FC236}">
                  <a16:creationId xmlns:a16="http://schemas.microsoft.com/office/drawing/2014/main" xmlns=""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28</xdr:row>
          <xdr:rowOff>123825</xdr:rowOff>
        </xdr:from>
        <xdr:to>
          <xdr:col>9</xdr:col>
          <xdr:colOff>504825</xdr:colOff>
          <xdr:row>28</xdr:row>
          <xdr:rowOff>390525</xdr:rowOff>
        </xdr:to>
        <xdr:sp macro="" textlink="">
          <xdr:nvSpPr>
            <xdr:cNvPr id="1078" name="Option Button 54" hidden="1">
              <a:extLst>
                <a:ext uri="{63B3BB69-23CF-44E3-9099-C40C66FF867C}">
                  <a14:compatExt spid="_x0000_s1078"/>
                </a:ext>
                <a:ext uri="{FF2B5EF4-FFF2-40B4-BE49-F238E27FC236}">
                  <a16:creationId xmlns:a16="http://schemas.microsoft.com/office/drawing/2014/main" xmlns=""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28</xdr:row>
          <xdr:rowOff>123825</xdr:rowOff>
        </xdr:from>
        <xdr:to>
          <xdr:col>10</xdr:col>
          <xdr:colOff>504825</xdr:colOff>
          <xdr:row>28</xdr:row>
          <xdr:rowOff>390525</xdr:rowOff>
        </xdr:to>
        <xdr:sp macro="" textlink="">
          <xdr:nvSpPr>
            <xdr:cNvPr id="1079" name="Option Button 55" hidden="1">
              <a:extLst>
                <a:ext uri="{63B3BB69-23CF-44E3-9099-C40C66FF867C}">
                  <a14:compatExt spid="_x0000_s1079"/>
                </a:ext>
                <a:ext uri="{FF2B5EF4-FFF2-40B4-BE49-F238E27FC236}">
                  <a16:creationId xmlns:a16="http://schemas.microsoft.com/office/drawing/2014/main" xmlns=""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161925</xdr:rowOff>
        </xdr:from>
        <xdr:to>
          <xdr:col>11</xdr:col>
          <xdr:colOff>0</xdr:colOff>
          <xdr:row>39</xdr:row>
          <xdr:rowOff>0</xdr:rowOff>
        </xdr:to>
        <xdr:sp macro="" textlink="">
          <xdr:nvSpPr>
            <xdr:cNvPr id="1080" name="Group Box 56" hidden="1">
              <a:extLst>
                <a:ext uri="{63B3BB69-23CF-44E3-9099-C40C66FF867C}">
                  <a14:compatExt spid="_x0000_s1080"/>
                </a:ext>
                <a:ext uri="{FF2B5EF4-FFF2-40B4-BE49-F238E27FC236}">
                  <a16:creationId xmlns:a16="http://schemas.microsoft.com/office/drawing/2014/main" xmlns="" id="{00000000-0008-0000-0100-00003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38</xdr:row>
          <xdr:rowOff>123825</xdr:rowOff>
        </xdr:from>
        <xdr:to>
          <xdr:col>6</xdr:col>
          <xdr:colOff>504825</xdr:colOff>
          <xdr:row>38</xdr:row>
          <xdr:rowOff>390525</xdr:rowOff>
        </xdr:to>
        <xdr:sp macro="" textlink="">
          <xdr:nvSpPr>
            <xdr:cNvPr id="1081" name="Option Button 57" hidden="1">
              <a:extLst>
                <a:ext uri="{63B3BB69-23CF-44E3-9099-C40C66FF867C}">
                  <a14:compatExt spid="_x0000_s1081"/>
                </a:ext>
                <a:ext uri="{FF2B5EF4-FFF2-40B4-BE49-F238E27FC236}">
                  <a16:creationId xmlns:a16="http://schemas.microsoft.com/office/drawing/2014/main" xmlns=""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38</xdr:row>
          <xdr:rowOff>123825</xdr:rowOff>
        </xdr:from>
        <xdr:to>
          <xdr:col>7</xdr:col>
          <xdr:colOff>504825</xdr:colOff>
          <xdr:row>38</xdr:row>
          <xdr:rowOff>390525</xdr:rowOff>
        </xdr:to>
        <xdr:sp macro="" textlink="">
          <xdr:nvSpPr>
            <xdr:cNvPr id="1082" name="Option Button 58" hidden="1">
              <a:extLst>
                <a:ext uri="{63B3BB69-23CF-44E3-9099-C40C66FF867C}">
                  <a14:compatExt spid="_x0000_s1082"/>
                </a:ext>
                <a:ext uri="{FF2B5EF4-FFF2-40B4-BE49-F238E27FC236}">
                  <a16:creationId xmlns:a16="http://schemas.microsoft.com/office/drawing/2014/main" xmlns=""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38</xdr:row>
          <xdr:rowOff>123825</xdr:rowOff>
        </xdr:from>
        <xdr:to>
          <xdr:col>8</xdr:col>
          <xdr:colOff>504825</xdr:colOff>
          <xdr:row>38</xdr:row>
          <xdr:rowOff>390525</xdr:rowOff>
        </xdr:to>
        <xdr:sp macro="" textlink="">
          <xdr:nvSpPr>
            <xdr:cNvPr id="1083" name="Option Button 59" hidden="1">
              <a:extLst>
                <a:ext uri="{63B3BB69-23CF-44E3-9099-C40C66FF867C}">
                  <a14:compatExt spid="_x0000_s1083"/>
                </a:ext>
                <a:ext uri="{FF2B5EF4-FFF2-40B4-BE49-F238E27FC236}">
                  <a16:creationId xmlns:a16="http://schemas.microsoft.com/office/drawing/2014/main" xmlns=""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38</xdr:row>
          <xdr:rowOff>123825</xdr:rowOff>
        </xdr:from>
        <xdr:to>
          <xdr:col>9</xdr:col>
          <xdr:colOff>504825</xdr:colOff>
          <xdr:row>38</xdr:row>
          <xdr:rowOff>390525</xdr:rowOff>
        </xdr:to>
        <xdr:sp macro="" textlink="">
          <xdr:nvSpPr>
            <xdr:cNvPr id="1084" name="Option Button 60" hidden="1">
              <a:extLst>
                <a:ext uri="{63B3BB69-23CF-44E3-9099-C40C66FF867C}">
                  <a14:compatExt spid="_x0000_s1084"/>
                </a:ext>
                <a:ext uri="{FF2B5EF4-FFF2-40B4-BE49-F238E27FC236}">
                  <a16:creationId xmlns:a16="http://schemas.microsoft.com/office/drawing/2014/main" xmlns=""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38</xdr:row>
          <xdr:rowOff>123825</xdr:rowOff>
        </xdr:from>
        <xdr:to>
          <xdr:col>10</xdr:col>
          <xdr:colOff>504825</xdr:colOff>
          <xdr:row>38</xdr:row>
          <xdr:rowOff>390525</xdr:rowOff>
        </xdr:to>
        <xdr:sp macro="" textlink="">
          <xdr:nvSpPr>
            <xdr:cNvPr id="1085" name="Option Button 61" hidden="1">
              <a:extLst>
                <a:ext uri="{63B3BB69-23CF-44E3-9099-C40C66FF867C}">
                  <a14:compatExt spid="_x0000_s1085"/>
                </a:ext>
                <a:ext uri="{FF2B5EF4-FFF2-40B4-BE49-F238E27FC236}">
                  <a16:creationId xmlns:a16="http://schemas.microsoft.com/office/drawing/2014/main" xmlns=""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47</xdr:row>
          <xdr:rowOff>161925</xdr:rowOff>
        </xdr:from>
        <xdr:to>
          <xdr:col>11</xdr:col>
          <xdr:colOff>0</xdr:colOff>
          <xdr:row>49</xdr:row>
          <xdr:rowOff>0</xdr:rowOff>
        </xdr:to>
        <xdr:sp macro="" textlink="">
          <xdr:nvSpPr>
            <xdr:cNvPr id="1086" name="Group Box 62" hidden="1">
              <a:extLst>
                <a:ext uri="{63B3BB69-23CF-44E3-9099-C40C66FF867C}">
                  <a14:compatExt spid="_x0000_s1086"/>
                </a:ext>
                <a:ext uri="{FF2B5EF4-FFF2-40B4-BE49-F238E27FC236}">
                  <a16:creationId xmlns:a16="http://schemas.microsoft.com/office/drawing/2014/main" xmlns="" id="{00000000-0008-0000-0100-00003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48</xdr:row>
          <xdr:rowOff>123825</xdr:rowOff>
        </xdr:from>
        <xdr:to>
          <xdr:col>6</xdr:col>
          <xdr:colOff>504825</xdr:colOff>
          <xdr:row>48</xdr:row>
          <xdr:rowOff>390525</xdr:rowOff>
        </xdr:to>
        <xdr:sp macro="" textlink="">
          <xdr:nvSpPr>
            <xdr:cNvPr id="1087" name="Option Button 63" hidden="1">
              <a:extLst>
                <a:ext uri="{63B3BB69-23CF-44E3-9099-C40C66FF867C}">
                  <a14:compatExt spid="_x0000_s1087"/>
                </a:ext>
                <a:ext uri="{FF2B5EF4-FFF2-40B4-BE49-F238E27FC236}">
                  <a16:creationId xmlns:a16="http://schemas.microsoft.com/office/drawing/2014/main" xmlns=""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48</xdr:row>
          <xdr:rowOff>123825</xdr:rowOff>
        </xdr:from>
        <xdr:to>
          <xdr:col>7</xdr:col>
          <xdr:colOff>504825</xdr:colOff>
          <xdr:row>48</xdr:row>
          <xdr:rowOff>390525</xdr:rowOff>
        </xdr:to>
        <xdr:sp macro="" textlink="">
          <xdr:nvSpPr>
            <xdr:cNvPr id="1088" name="Option Button 64" hidden="1">
              <a:extLst>
                <a:ext uri="{63B3BB69-23CF-44E3-9099-C40C66FF867C}">
                  <a14:compatExt spid="_x0000_s1088"/>
                </a:ext>
                <a:ext uri="{FF2B5EF4-FFF2-40B4-BE49-F238E27FC236}">
                  <a16:creationId xmlns:a16="http://schemas.microsoft.com/office/drawing/2014/main" xmlns=""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48</xdr:row>
          <xdr:rowOff>123825</xdr:rowOff>
        </xdr:from>
        <xdr:to>
          <xdr:col>8</xdr:col>
          <xdr:colOff>504825</xdr:colOff>
          <xdr:row>48</xdr:row>
          <xdr:rowOff>390525</xdr:rowOff>
        </xdr:to>
        <xdr:sp macro="" textlink="">
          <xdr:nvSpPr>
            <xdr:cNvPr id="1089" name="Option Button 65" hidden="1">
              <a:extLst>
                <a:ext uri="{63B3BB69-23CF-44E3-9099-C40C66FF867C}">
                  <a14:compatExt spid="_x0000_s1089"/>
                </a:ext>
                <a:ext uri="{FF2B5EF4-FFF2-40B4-BE49-F238E27FC236}">
                  <a16:creationId xmlns:a16="http://schemas.microsoft.com/office/drawing/2014/main" xmlns=""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48</xdr:row>
          <xdr:rowOff>123825</xdr:rowOff>
        </xdr:from>
        <xdr:to>
          <xdr:col>9</xdr:col>
          <xdr:colOff>504825</xdr:colOff>
          <xdr:row>48</xdr:row>
          <xdr:rowOff>390525</xdr:rowOff>
        </xdr:to>
        <xdr:sp macro="" textlink="">
          <xdr:nvSpPr>
            <xdr:cNvPr id="1090" name="Option Button 66" hidden="1">
              <a:extLst>
                <a:ext uri="{63B3BB69-23CF-44E3-9099-C40C66FF867C}">
                  <a14:compatExt spid="_x0000_s1090"/>
                </a:ext>
                <a:ext uri="{FF2B5EF4-FFF2-40B4-BE49-F238E27FC236}">
                  <a16:creationId xmlns:a16="http://schemas.microsoft.com/office/drawing/2014/main" xmlns=""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48</xdr:row>
          <xdr:rowOff>123825</xdr:rowOff>
        </xdr:from>
        <xdr:to>
          <xdr:col>10</xdr:col>
          <xdr:colOff>504825</xdr:colOff>
          <xdr:row>48</xdr:row>
          <xdr:rowOff>390525</xdr:rowOff>
        </xdr:to>
        <xdr:sp macro="" textlink="">
          <xdr:nvSpPr>
            <xdr:cNvPr id="1091" name="Option Button 67" hidden="1">
              <a:extLst>
                <a:ext uri="{63B3BB69-23CF-44E3-9099-C40C66FF867C}">
                  <a14:compatExt spid="_x0000_s1091"/>
                </a:ext>
                <a:ext uri="{FF2B5EF4-FFF2-40B4-BE49-F238E27FC236}">
                  <a16:creationId xmlns:a16="http://schemas.microsoft.com/office/drawing/2014/main" xmlns=""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45</xdr:row>
          <xdr:rowOff>161925</xdr:rowOff>
        </xdr:from>
        <xdr:to>
          <xdr:col>11</xdr:col>
          <xdr:colOff>0</xdr:colOff>
          <xdr:row>47</xdr:row>
          <xdr:rowOff>0</xdr:rowOff>
        </xdr:to>
        <xdr:sp macro="" textlink="">
          <xdr:nvSpPr>
            <xdr:cNvPr id="1092" name="Group Box 68" hidden="1">
              <a:extLst>
                <a:ext uri="{63B3BB69-23CF-44E3-9099-C40C66FF867C}">
                  <a14:compatExt spid="_x0000_s1092"/>
                </a:ext>
                <a:ext uri="{FF2B5EF4-FFF2-40B4-BE49-F238E27FC236}">
                  <a16:creationId xmlns:a16="http://schemas.microsoft.com/office/drawing/2014/main" xmlns="" id="{00000000-0008-0000-0100-00004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46</xdr:row>
          <xdr:rowOff>123825</xdr:rowOff>
        </xdr:from>
        <xdr:to>
          <xdr:col>6</xdr:col>
          <xdr:colOff>504825</xdr:colOff>
          <xdr:row>46</xdr:row>
          <xdr:rowOff>390525</xdr:rowOff>
        </xdr:to>
        <xdr:sp macro="" textlink="">
          <xdr:nvSpPr>
            <xdr:cNvPr id="1093" name="Option Button 69" hidden="1">
              <a:extLst>
                <a:ext uri="{63B3BB69-23CF-44E3-9099-C40C66FF867C}">
                  <a14:compatExt spid="_x0000_s1093"/>
                </a:ext>
                <a:ext uri="{FF2B5EF4-FFF2-40B4-BE49-F238E27FC236}">
                  <a16:creationId xmlns:a16="http://schemas.microsoft.com/office/drawing/2014/main" xmlns=""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46</xdr:row>
          <xdr:rowOff>123825</xdr:rowOff>
        </xdr:from>
        <xdr:to>
          <xdr:col>7</xdr:col>
          <xdr:colOff>504825</xdr:colOff>
          <xdr:row>46</xdr:row>
          <xdr:rowOff>390525</xdr:rowOff>
        </xdr:to>
        <xdr:sp macro="" textlink="">
          <xdr:nvSpPr>
            <xdr:cNvPr id="1094" name="Option Button 70" hidden="1">
              <a:extLst>
                <a:ext uri="{63B3BB69-23CF-44E3-9099-C40C66FF867C}">
                  <a14:compatExt spid="_x0000_s1094"/>
                </a:ext>
                <a:ext uri="{FF2B5EF4-FFF2-40B4-BE49-F238E27FC236}">
                  <a16:creationId xmlns:a16="http://schemas.microsoft.com/office/drawing/2014/main" xmlns=""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46</xdr:row>
          <xdr:rowOff>123825</xdr:rowOff>
        </xdr:from>
        <xdr:to>
          <xdr:col>8</xdr:col>
          <xdr:colOff>504825</xdr:colOff>
          <xdr:row>46</xdr:row>
          <xdr:rowOff>390525</xdr:rowOff>
        </xdr:to>
        <xdr:sp macro="" textlink="">
          <xdr:nvSpPr>
            <xdr:cNvPr id="1095" name="Option Button 71" hidden="1">
              <a:extLst>
                <a:ext uri="{63B3BB69-23CF-44E3-9099-C40C66FF867C}">
                  <a14:compatExt spid="_x0000_s1095"/>
                </a:ext>
                <a:ext uri="{FF2B5EF4-FFF2-40B4-BE49-F238E27FC236}">
                  <a16:creationId xmlns:a16="http://schemas.microsoft.com/office/drawing/2014/main" xmlns=""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46</xdr:row>
          <xdr:rowOff>123825</xdr:rowOff>
        </xdr:from>
        <xdr:to>
          <xdr:col>9</xdr:col>
          <xdr:colOff>504825</xdr:colOff>
          <xdr:row>46</xdr:row>
          <xdr:rowOff>390525</xdr:rowOff>
        </xdr:to>
        <xdr:sp macro="" textlink="">
          <xdr:nvSpPr>
            <xdr:cNvPr id="1096" name="Option Button 72" hidden="1">
              <a:extLst>
                <a:ext uri="{63B3BB69-23CF-44E3-9099-C40C66FF867C}">
                  <a14:compatExt spid="_x0000_s1096"/>
                </a:ext>
                <a:ext uri="{FF2B5EF4-FFF2-40B4-BE49-F238E27FC236}">
                  <a16:creationId xmlns:a16="http://schemas.microsoft.com/office/drawing/2014/main" xmlns=""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46</xdr:row>
          <xdr:rowOff>123825</xdr:rowOff>
        </xdr:from>
        <xdr:to>
          <xdr:col>10</xdr:col>
          <xdr:colOff>504825</xdr:colOff>
          <xdr:row>46</xdr:row>
          <xdr:rowOff>390525</xdr:rowOff>
        </xdr:to>
        <xdr:sp macro="" textlink="">
          <xdr:nvSpPr>
            <xdr:cNvPr id="1097" name="Option Button 73" hidden="1">
              <a:extLst>
                <a:ext uri="{63B3BB69-23CF-44E3-9099-C40C66FF867C}">
                  <a14:compatExt spid="_x0000_s1097"/>
                </a:ext>
                <a:ext uri="{FF2B5EF4-FFF2-40B4-BE49-F238E27FC236}">
                  <a16:creationId xmlns:a16="http://schemas.microsoft.com/office/drawing/2014/main" xmlns=""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49</xdr:row>
          <xdr:rowOff>161925</xdr:rowOff>
        </xdr:from>
        <xdr:to>
          <xdr:col>11</xdr:col>
          <xdr:colOff>0</xdr:colOff>
          <xdr:row>51</xdr:row>
          <xdr:rowOff>0</xdr:rowOff>
        </xdr:to>
        <xdr:sp macro="" textlink="">
          <xdr:nvSpPr>
            <xdr:cNvPr id="1098" name="Group Box 74" hidden="1">
              <a:extLst>
                <a:ext uri="{63B3BB69-23CF-44E3-9099-C40C66FF867C}">
                  <a14:compatExt spid="_x0000_s1098"/>
                </a:ext>
                <a:ext uri="{FF2B5EF4-FFF2-40B4-BE49-F238E27FC236}">
                  <a16:creationId xmlns:a16="http://schemas.microsoft.com/office/drawing/2014/main" xmlns="" id="{00000000-0008-0000-0100-00004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50</xdr:row>
          <xdr:rowOff>123825</xdr:rowOff>
        </xdr:from>
        <xdr:to>
          <xdr:col>6</xdr:col>
          <xdr:colOff>504825</xdr:colOff>
          <xdr:row>50</xdr:row>
          <xdr:rowOff>390525</xdr:rowOff>
        </xdr:to>
        <xdr:sp macro="" textlink="">
          <xdr:nvSpPr>
            <xdr:cNvPr id="1099" name="Option Button 75" hidden="1">
              <a:extLst>
                <a:ext uri="{63B3BB69-23CF-44E3-9099-C40C66FF867C}">
                  <a14:compatExt spid="_x0000_s1099"/>
                </a:ext>
                <a:ext uri="{FF2B5EF4-FFF2-40B4-BE49-F238E27FC236}">
                  <a16:creationId xmlns:a16="http://schemas.microsoft.com/office/drawing/2014/main" xmlns=""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50</xdr:row>
          <xdr:rowOff>123825</xdr:rowOff>
        </xdr:from>
        <xdr:to>
          <xdr:col>7</xdr:col>
          <xdr:colOff>504825</xdr:colOff>
          <xdr:row>50</xdr:row>
          <xdr:rowOff>390525</xdr:rowOff>
        </xdr:to>
        <xdr:sp macro="" textlink="">
          <xdr:nvSpPr>
            <xdr:cNvPr id="1100" name="Option Button 76" hidden="1">
              <a:extLst>
                <a:ext uri="{63B3BB69-23CF-44E3-9099-C40C66FF867C}">
                  <a14:compatExt spid="_x0000_s1100"/>
                </a:ext>
                <a:ext uri="{FF2B5EF4-FFF2-40B4-BE49-F238E27FC236}">
                  <a16:creationId xmlns:a16="http://schemas.microsoft.com/office/drawing/2014/main" xmlns=""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50</xdr:row>
          <xdr:rowOff>123825</xdr:rowOff>
        </xdr:from>
        <xdr:to>
          <xdr:col>8</xdr:col>
          <xdr:colOff>504825</xdr:colOff>
          <xdr:row>50</xdr:row>
          <xdr:rowOff>390525</xdr:rowOff>
        </xdr:to>
        <xdr:sp macro="" textlink="">
          <xdr:nvSpPr>
            <xdr:cNvPr id="1101" name="Option Button 77" hidden="1">
              <a:extLst>
                <a:ext uri="{63B3BB69-23CF-44E3-9099-C40C66FF867C}">
                  <a14:compatExt spid="_x0000_s1101"/>
                </a:ext>
                <a:ext uri="{FF2B5EF4-FFF2-40B4-BE49-F238E27FC236}">
                  <a16:creationId xmlns:a16="http://schemas.microsoft.com/office/drawing/2014/main" xmlns=""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50</xdr:row>
          <xdr:rowOff>123825</xdr:rowOff>
        </xdr:from>
        <xdr:to>
          <xdr:col>9</xdr:col>
          <xdr:colOff>504825</xdr:colOff>
          <xdr:row>50</xdr:row>
          <xdr:rowOff>390525</xdr:rowOff>
        </xdr:to>
        <xdr:sp macro="" textlink="">
          <xdr:nvSpPr>
            <xdr:cNvPr id="1102" name="Option Button 78" hidden="1">
              <a:extLst>
                <a:ext uri="{63B3BB69-23CF-44E3-9099-C40C66FF867C}">
                  <a14:compatExt spid="_x0000_s1102"/>
                </a:ext>
                <a:ext uri="{FF2B5EF4-FFF2-40B4-BE49-F238E27FC236}">
                  <a16:creationId xmlns:a16="http://schemas.microsoft.com/office/drawing/2014/main" xmlns=""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50</xdr:row>
          <xdr:rowOff>123825</xdr:rowOff>
        </xdr:from>
        <xdr:to>
          <xdr:col>10</xdr:col>
          <xdr:colOff>504825</xdr:colOff>
          <xdr:row>50</xdr:row>
          <xdr:rowOff>390525</xdr:rowOff>
        </xdr:to>
        <xdr:sp macro="" textlink="">
          <xdr:nvSpPr>
            <xdr:cNvPr id="1103" name="Option Button 79" hidden="1">
              <a:extLst>
                <a:ext uri="{63B3BB69-23CF-44E3-9099-C40C66FF867C}">
                  <a14:compatExt spid="_x0000_s1103"/>
                </a:ext>
                <a:ext uri="{FF2B5EF4-FFF2-40B4-BE49-F238E27FC236}">
                  <a16:creationId xmlns:a16="http://schemas.microsoft.com/office/drawing/2014/main" xmlns=""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xdr:row>
          <xdr:rowOff>161925</xdr:rowOff>
        </xdr:from>
        <xdr:to>
          <xdr:col>11</xdr:col>
          <xdr:colOff>0</xdr:colOff>
          <xdr:row>19</xdr:row>
          <xdr:rowOff>0</xdr:rowOff>
        </xdr:to>
        <xdr:sp macro="" textlink="">
          <xdr:nvSpPr>
            <xdr:cNvPr id="1104" name="Group Box 80" hidden="1">
              <a:extLst>
                <a:ext uri="{63B3BB69-23CF-44E3-9099-C40C66FF867C}">
                  <a14:compatExt spid="_x0000_s1104"/>
                </a:ext>
                <a:ext uri="{FF2B5EF4-FFF2-40B4-BE49-F238E27FC236}">
                  <a16:creationId xmlns:a16="http://schemas.microsoft.com/office/drawing/2014/main" xmlns="" id="{00000000-0008-0000-0100-00005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18</xdr:row>
          <xdr:rowOff>123825</xdr:rowOff>
        </xdr:from>
        <xdr:to>
          <xdr:col>6</xdr:col>
          <xdr:colOff>504825</xdr:colOff>
          <xdr:row>18</xdr:row>
          <xdr:rowOff>390525</xdr:rowOff>
        </xdr:to>
        <xdr:sp macro="" textlink="">
          <xdr:nvSpPr>
            <xdr:cNvPr id="1105" name="Option Button 81" hidden="1">
              <a:extLst>
                <a:ext uri="{63B3BB69-23CF-44E3-9099-C40C66FF867C}">
                  <a14:compatExt spid="_x0000_s1105"/>
                </a:ext>
                <a:ext uri="{FF2B5EF4-FFF2-40B4-BE49-F238E27FC236}">
                  <a16:creationId xmlns:a16="http://schemas.microsoft.com/office/drawing/2014/main" xmlns=""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18</xdr:row>
          <xdr:rowOff>123825</xdr:rowOff>
        </xdr:from>
        <xdr:to>
          <xdr:col>7</xdr:col>
          <xdr:colOff>504825</xdr:colOff>
          <xdr:row>18</xdr:row>
          <xdr:rowOff>390525</xdr:rowOff>
        </xdr:to>
        <xdr:sp macro="" textlink="">
          <xdr:nvSpPr>
            <xdr:cNvPr id="1106" name="Option Button 82" hidden="1">
              <a:extLst>
                <a:ext uri="{63B3BB69-23CF-44E3-9099-C40C66FF867C}">
                  <a14:compatExt spid="_x0000_s1106"/>
                </a:ext>
                <a:ext uri="{FF2B5EF4-FFF2-40B4-BE49-F238E27FC236}">
                  <a16:creationId xmlns:a16="http://schemas.microsoft.com/office/drawing/2014/main" xmlns=""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18</xdr:row>
          <xdr:rowOff>123825</xdr:rowOff>
        </xdr:from>
        <xdr:to>
          <xdr:col>8</xdr:col>
          <xdr:colOff>504825</xdr:colOff>
          <xdr:row>18</xdr:row>
          <xdr:rowOff>390525</xdr:rowOff>
        </xdr:to>
        <xdr:sp macro="" textlink="">
          <xdr:nvSpPr>
            <xdr:cNvPr id="1107" name="Option Button 83" hidden="1">
              <a:extLst>
                <a:ext uri="{63B3BB69-23CF-44E3-9099-C40C66FF867C}">
                  <a14:compatExt spid="_x0000_s1107"/>
                </a:ext>
                <a:ext uri="{FF2B5EF4-FFF2-40B4-BE49-F238E27FC236}">
                  <a16:creationId xmlns:a16="http://schemas.microsoft.com/office/drawing/2014/main" xmlns=""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18</xdr:row>
          <xdr:rowOff>123825</xdr:rowOff>
        </xdr:from>
        <xdr:to>
          <xdr:col>9</xdr:col>
          <xdr:colOff>504825</xdr:colOff>
          <xdr:row>18</xdr:row>
          <xdr:rowOff>390525</xdr:rowOff>
        </xdr:to>
        <xdr:sp macro="" textlink="">
          <xdr:nvSpPr>
            <xdr:cNvPr id="1108" name="Option Button 84" hidden="1">
              <a:extLst>
                <a:ext uri="{63B3BB69-23CF-44E3-9099-C40C66FF867C}">
                  <a14:compatExt spid="_x0000_s1108"/>
                </a:ext>
                <a:ext uri="{FF2B5EF4-FFF2-40B4-BE49-F238E27FC236}">
                  <a16:creationId xmlns:a16="http://schemas.microsoft.com/office/drawing/2014/main" xmlns=""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18</xdr:row>
          <xdr:rowOff>123825</xdr:rowOff>
        </xdr:from>
        <xdr:to>
          <xdr:col>10</xdr:col>
          <xdr:colOff>504825</xdr:colOff>
          <xdr:row>18</xdr:row>
          <xdr:rowOff>390525</xdr:rowOff>
        </xdr:to>
        <xdr:sp macro="" textlink="">
          <xdr:nvSpPr>
            <xdr:cNvPr id="1109" name="Option Button 85" hidden="1">
              <a:extLst>
                <a:ext uri="{63B3BB69-23CF-44E3-9099-C40C66FF867C}">
                  <a14:compatExt spid="_x0000_s1109"/>
                </a:ext>
                <a:ext uri="{FF2B5EF4-FFF2-40B4-BE49-F238E27FC236}">
                  <a16:creationId xmlns:a16="http://schemas.microsoft.com/office/drawing/2014/main" xmlns=""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39</xdr:row>
          <xdr:rowOff>161925</xdr:rowOff>
        </xdr:from>
        <xdr:to>
          <xdr:col>11</xdr:col>
          <xdr:colOff>0</xdr:colOff>
          <xdr:row>41</xdr:row>
          <xdr:rowOff>0</xdr:rowOff>
        </xdr:to>
        <xdr:sp macro="" textlink="">
          <xdr:nvSpPr>
            <xdr:cNvPr id="1110" name="Group Box 86" hidden="1">
              <a:extLst>
                <a:ext uri="{63B3BB69-23CF-44E3-9099-C40C66FF867C}">
                  <a14:compatExt spid="_x0000_s1110"/>
                </a:ext>
                <a:ext uri="{FF2B5EF4-FFF2-40B4-BE49-F238E27FC236}">
                  <a16:creationId xmlns:a16="http://schemas.microsoft.com/office/drawing/2014/main" xmlns="" id="{00000000-0008-0000-0100-00005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40</xdr:row>
          <xdr:rowOff>123825</xdr:rowOff>
        </xdr:from>
        <xdr:to>
          <xdr:col>6</xdr:col>
          <xdr:colOff>504825</xdr:colOff>
          <xdr:row>40</xdr:row>
          <xdr:rowOff>390525</xdr:rowOff>
        </xdr:to>
        <xdr:sp macro="" textlink="">
          <xdr:nvSpPr>
            <xdr:cNvPr id="1111" name="Option Button 87" hidden="1">
              <a:extLst>
                <a:ext uri="{63B3BB69-23CF-44E3-9099-C40C66FF867C}">
                  <a14:compatExt spid="_x0000_s1111"/>
                </a:ext>
                <a:ext uri="{FF2B5EF4-FFF2-40B4-BE49-F238E27FC236}">
                  <a16:creationId xmlns:a16="http://schemas.microsoft.com/office/drawing/2014/main" xmlns=""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40</xdr:row>
          <xdr:rowOff>123825</xdr:rowOff>
        </xdr:from>
        <xdr:to>
          <xdr:col>7</xdr:col>
          <xdr:colOff>504825</xdr:colOff>
          <xdr:row>40</xdr:row>
          <xdr:rowOff>390525</xdr:rowOff>
        </xdr:to>
        <xdr:sp macro="" textlink="">
          <xdr:nvSpPr>
            <xdr:cNvPr id="1112" name="Option Button 88" hidden="1">
              <a:extLst>
                <a:ext uri="{63B3BB69-23CF-44E3-9099-C40C66FF867C}">
                  <a14:compatExt spid="_x0000_s1112"/>
                </a:ext>
                <a:ext uri="{FF2B5EF4-FFF2-40B4-BE49-F238E27FC236}">
                  <a16:creationId xmlns:a16="http://schemas.microsoft.com/office/drawing/2014/main" xmlns=""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40</xdr:row>
          <xdr:rowOff>123825</xdr:rowOff>
        </xdr:from>
        <xdr:to>
          <xdr:col>8</xdr:col>
          <xdr:colOff>504825</xdr:colOff>
          <xdr:row>40</xdr:row>
          <xdr:rowOff>390525</xdr:rowOff>
        </xdr:to>
        <xdr:sp macro="" textlink="">
          <xdr:nvSpPr>
            <xdr:cNvPr id="1113" name="Option Button 89" hidden="1">
              <a:extLst>
                <a:ext uri="{63B3BB69-23CF-44E3-9099-C40C66FF867C}">
                  <a14:compatExt spid="_x0000_s1113"/>
                </a:ext>
                <a:ext uri="{FF2B5EF4-FFF2-40B4-BE49-F238E27FC236}">
                  <a16:creationId xmlns:a16="http://schemas.microsoft.com/office/drawing/2014/main" xmlns=""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40</xdr:row>
          <xdr:rowOff>123825</xdr:rowOff>
        </xdr:from>
        <xdr:to>
          <xdr:col>9</xdr:col>
          <xdr:colOff>504825</xdr:colOff>
          <xdr:row>40</xdr:row>
          <xdr:rowOff>390525</xdr:rowOff>
        </xdr:to>
        <xdr:sp macro="" textlink="">
          <xdr:nvSpPr>
            <xdr:cNvPr id="1114" name="Option Button 90" hidden="1">
              <a:extLst>
                <a:ext uri="{63B3BB69-23CF-44E3-9099-C40C66FF867C}">
                  <a14:compatExt spid="_x0000_s1114"/>
                </a:ext>
                <a:ext uri="{FF2B5EF4-FFF2-40B4-BE49-F238E27FC236}">
                  <a16:creationId xmlns:a16="http://schemas.microsoft.com/office/drawing/2014/main" xmlns=""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40</xdr:row>
          <xdr:rowOff>123825</xdr:rowOff>
        </xdr:from>
        <xdr:to>
          <xdr:col>10</xdr:col>
          <xdr:colOff>504825</xdr:colOff>
          <xdr:row>40</xdr:row>
          <xdr:rowOff>390525</xdr:rowOff>
        </xdr:to>
        <xdr:sp macro="" textlink="">
          <xdr:nvSpPr>
            <xdr:cNvPr id="1115" name="Option Button 91" hidden="1">
              <a:extLst>
                <a:ext uri="{63B3BB69-23CF-44E3-9099-C40C66FF867C}">
                  <a14:compatExt spid="_x0000_s1115"/>
                </a:ext>
                <a:ext uri="{FF2B5EF4-FFF2-40B4-BE49-F238E27FC236}">
                  <a16:creationId xmlns:a16="http://schemas.microsoft.com/office/drawing/2014/main" xmlns=""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13</xdr:row>
          <xdr:rowOff>161925</xdr:rowOff>
        </xdr:from>
        <xdr:to>
          <xdr:col>11</xdr:col>
          <xdr:colOff>0</xdr:colOff>
          <xdr:row>15</xdr:row>
          <xdr:rowOff>0</xdr:rowOff>
        </xdr:to>
        <xdr:sp macro="" textlink="">
          <xdr:nvSpPr>
            <xdr:cNvPr id="7169" name="Group Box 1" hidden="1">
              <a:extLst>
                <a:ext uri="{63B3BB69-23CF-44E3-9099-C40C66FF867C}">
                  <a14:compatExt spid="_x0000_s7169"/>
                </a:ext>
                <a:ext uri="{FF2B5EF4-FFF2-40B4-BE49-F238E27FC236}">
                  <a16:creationId xmlns:a16="http://schemas.microsoft.com/office/drawing/2014/main" xmlns="" id="{00000000-0008-0000-0200-00000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14</xdr:row>
          <xdr:rowOff>123825</xdr:rowOff>
        </xdr:from>
        <xdr:to>
          <xdr:col>6</xdr:col>
          <xdr:colOff>504825</xdr:colOff>
          <xdr:row>14</xdr:row>
          <xdr:rowOff>352425</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xmlns=""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14</xdr:row>
          <xdr:rowOff>123825</xdr:rowOff>
        </xdr:from>
        <xdr:to>
          <xdr:col>7</xdr:col>
          <xdr:colOff>504825</xdr:colOff>
          <xdr:row>14</xdr:row>
          <xdr:rowOff>352425</xdr:rowOff>
        </xdr:to>
        <xdr:sp macro="" textlink="">
          <xdr:nvSpPr>
            <xdr:cNvPr id="7171" name="Option Button 3" hidden="1">
              <a:extLst>
                <a:ext uri="{63B3BB69-23CF-44E3-9099-C40C66FF867C}">
                  <a14:compatExt spid="_x0000_s7171"/>
                </a:ext>
                <a:ext uri="{FF2B5EF4-FFF2-40B4-BE49-F238E27FC236}">
                  <a16:creationId xmlns:a16="http://schemas.microsoft.com/office/drawing/2014/main" xmlns=""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14</xdr:row>
          <xdr:rowOff>123825</xdr:rowOff>
        </xdr:from>
        <xdr:to>
          <xdr:col>8</xdr:col>
          <xdr:colOff>504825</xdr:colOff>
          <xdr:row>14</xdr:row>
          <xdr:rowOff>352425</xdr:rowOff>
        </xdr:to>
        <xdr:sp macro="" textlink="">
          <xdr:nvSpPr>
            <xdr:cNvPr id="7172" name="Option Button 4" hidden="1">
              <a:extLst>
                <a:ext uri="{63B3BB69-23CF-44E3-9099-C40C66FF867C}">
                  <a14:compatExt spid="_x0000_s7172"/>
                </a:ext>
                <a:ext uri="{FF2B5EF4-FFF2-40B4-BE49-F238E27FC236}">
                  <a16:creationId xmlns:a16="http://schemas.microsoft.com/office/drawing/2014/main" xmlns=""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14</xdr:row>
          <xdr:rowOff>123825</xdr:rowOff>
        </xdr:from>
        <xdr:to>
          <xdr:col>9</xdr:col>
          <xdr:colOff>504825</xdr:colOff>
          <xdr:row>14</xdr:row>
          <xdr:rowOff>352425</xdr:rowOff>
        </xdr:to>
        <xdr:sp macro="" textlink="">
          <xdr:nvSpPr>
            <xdr:cNvPr id="7173" name="Option Button 5" hidden="1">
              <a:extLst>
                <a:ext uri="{63B3BB69-23CF-44E3-9099-C40C66FF867C}">
                  <a14:compatExt spid="_x0000_s7173"/>
                </a:ext>
                <a:ext uri="{FF2B5EF4-FFF2-40B4-BE49-F238E27FC236}">
                  <a16:creationId xmlns:a16="http://schemas.microsoft.com/office/drawing/2014/main" xmlns=""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14</xdr:row>
          <xdr:rowOff>123825</xdr:rowOff>
        </xdr:from>
        <xdr:to>
          <xdr:col>10</xdr:col>
          <xdr:colOff>504825</xdr:colOff>
          <xdr:row>14</xdr:row>
          <xdr:rowOff>352425</xdr:rowOff>
        </xdr:to>
        <xdr:sp macro="" textlink="">
          <xdr:nvSpPr>
            <xdr:cNvPr id="7174" name="Option Button 6" hidden="1">
              <a:extLst>
                <a:ext uri="{63B3BB69-23CF-44E3-9099-C40C66FF867C}">
                  <a14:compatExt spid="_x0000_s7174"/>
                </a:ext>
                <a:ext uri="{FF2B5EF4-FFF2-40B4-BE49-F238E27FC236}">
                  <a16:creationId xmlns:a16="http://schemas.microsoft.com/office/drawing/2014/main" xmlns=""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161925</xdr:rowOff>
        </xdr:from>
        <xdr:to>
          <xdr:col>11</xdr:col>
          <xdr:colOff>0</xdr:colOff>
          <xdr:row>13</xdr:row>
          <xdr:rowOff>0</xdr:rowOff>
        </xdr:to>
        <xdr:sp macro="" textlink="">
          <xdr:nvSpPr>
            <xdr:cNvPr id="7175" name="Group Box 7" hidden="1">
              <a:extLst>
                <a:ext uri="{63B3BB69-23CF-44E3-9099-C40C66FF867C}">
                  <a14:compatExt spid="_x0000_s7175"/>
                </a:ext>
                <a:ext uri="{FF2B5EF4-FFF2-40B4-BE49-F238E27FC236}">
                  <a16:creationId xmlns:a16="http://schemas.microsoft.com/office/drawing/2014/main" xmlns="" id="{00000000-0008-0000-0200-000007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12</xdr:row>
          <xdr:rowOff>123825</xdr:rowOff>
        </xdr:from>
        <xdr:to>
          <xdr:col>6</xdr:col>
          <xdr:colOff>504825</xdr:colOff>
          <xdr:row>12</xdr:row>
          <xdr:rowOff>352425</xdr:rowOff>
        </xdr:to>
        <xdr:sp macro="" textlink="">
          <xdr:nvSpPr>
            <xdr:cNvPr id="7176" name="Option Button 8" hidden="1">
              <a:extLst>
                <a:ext uri="{63B3BB69-23CF-44E3-9099-C40C66FF867C}">
                  <a14:compatExt spid="_x0000_s7176"/>
                </a:ext>
                <a:ext uri="{FF2B5EF4-FFF2-40B4-BE49-F238E27FC236}">
                  <a16:creationId xmlns:a16="http://schemas.microsoft.com/office/drawing/2014/main" xmlns="" id="{00000000-0008-0000-02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12</xdr:row>
          <xdr:rowOff>123825</xdr:rowOff>
        </xdr:from>
        <xdr:to>
          <xdr:col>7</xdr:col>
          <xdr:colOff>504825</xdr:colOff>
          <xdr:row>12</xdr:row>
          <xdr:rowOff>352425</xdr:rowOff>
        </xdr:to>
        <xdr:sp macro="" textlink="">
          <xdr:nvSpPr>
            <xdr:cNvPr id="7177" name="Option Button 9" hidden="1">
              <a:extLst>
                <a:ext uri="{63B3BB69-23CF-44E3-9099-C40C66FF867C}">
                  <a14:compatExt spid="_x0000_s7177"/>
                </a:ext>
                <a:ext uri="{FF2B5EF4-FFF2-40B4-BE49-F238E27FC236}">
                  <a16:creationId xmlns:a16="http://schemas.microsoft.com/office/drawing/2014/main" xmlns="" id="{00000000-0008-0000-02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12</xdr:row>
          <xdr:rowOff>123825</xdr:rowOff>
        </xdr:from>
        <xdr:to>
          <xdr:col>8</xdr:col>
          <xdr:colOff>504825</xdr:colOff>
          <xdr:row>12</xdr:row>
          <xdr:rowOff>352425</xdr:rowOff>
        </xdr:to>
        <xdr:sp macro="" textlink="">
          <xdr:nvSpPr>
            <xdr:cNvPr id="7178" name="Option Button 10" hidden="1">
              <a:extLst>
                <a:ext uri="{63B3BB69-23CF-44E3-9099-C40C66FF867C}">
                  <a14:compatExt spid="_x0000_s7178"/>
                </a:ext>
                <a:ext uri="{FF2B5EF4-FFF2-40B4-BE49-F238E27FC236}">
                  <a16:creationId xmlns:a16="http://schemas.microsoft.com/office/drawing/2014/main" xmlns="" id="{00000000-0008-0000-02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12</xdr:row>
          <xdr:rowOff>123825</xdr:rowOff>
        </xdr:from>
        <xdr:to>
          <xdr:col>9</xdr:col>
          <xdr:colOff>504825</xdr:colOff>
          <xdr:row>12</xdr:row>
          <xdr:rowOff>352425</xdr:rowOff>
        </xdr:to>
        <xdr:sp macro="" textlink="">
          <xdr:nvSpPr>
            <xdr:cNvPr id="7179" name="Option Button 11" hidden="1">
              <a:extLst>
                <a:ext uri="{63B3BB69-23CF-44E3-9099-C40C66FF867C}">
                  <a14:compatExt spid="_x0000_s7179"/>
                </a:ext>
                <a:ext uri="{FF2B5EF4-FFF2-40B4-BE49-F238E27FC236}">
                  <a16:creationId xmlns:a16="http://schemas.microsoft.com/office/drawing/2014/main" xmlns="" id="{00000000-0008-0000-02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12</xdr:row>
          <xdr:rowOff>123825</xdr:rowOff>
        </xdr:from>
        <xdr:to>
          <xdr:col>10</xdr:col>
          <xdr:colOff>504825</xdr:colOff>
          <xdr:row>12</xdr:row>
          <xdr:rowOff>352425</xdr:rowOff>
        </xdr:to>
        <xdr:sp macro="" textlink="">
          <xdr:nvSpPr>
            <xdr:cNvPr id="7180" name="Option Button 12" hidden="1">
              <a:extLst>
                <a:ext uri="{63B3BB69-23CF-44E3-9099-C40C66FF867C}">
                  <a14:compatExt spid="_x0000_s7180"/>
                </a:ext>
                <a:ext uri="{FF2B5EF4-FFF2-40B4-BE49-F238E27FC236}">
                  <a16:creationId xmlns:a16="http://schemas.microsoft.com/office/drawing/2014/main" xmlns="" id="{00000000-0008-0000-02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161925</xdr:rowOff>
        </xdr:from>
        <xdr:to>
          <xdr:col>11</xdr:col>
          <xdr:colOff>0</xdr:colOff>
          <xdr:row>23</xdr:row>
          <xdr:rowOff>0</xdr:rowOff>
        </xdr:to>
        <xdr:sp macro="" textlink="">
          <xdr:nvSpPr>
            <xdr:cNvPr id="7181" name="Group Box 13" hidden="1">
              <a:extLst>
                <a:ext uri="{63B3BB69-23CF-44E3-9099-C40C66FF867C}">
                  <a14:compatExt spid="_x0000_s7181"/>
                </a:ext>
                <a:ext uri="{FF2B5EF4-FFF2-40B4-BE49-F238E27FC236}">
                  <a16:creationId xmlns:a16="http://schemas.microsoft.com/office/drawing/2014/main" xmlns="" id="{00000000-0008-0000-0200-00000D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22</xdr:row>
          <xdr:rowOff>123825</xdr:rowOff>
        </xdr:from>
        <xdr:to>
          <xdr:col>6</xdr:col>
          <xdr:colOff>504825</xdr:colOff>
          <xdr:row>22</xdr:row>
          <xdr:rowOff>352425</xdr:rowOff>
        </xdr:to>
        <xdr:sp macro="" textlink="">
          <xdr:nvSpPr>
            <xdr:cNvPr id="7182" name="Option Button 14" hidden="1">
              <a:extLst>
                <a:ext uri="{63B3BB69-23CF-44E3-9099-C40C66FF867C}">
                  <a14:compatExt spid="_x0000_s7182"/>
                </a:ext>
                <a:ext uri="{FF2B5EF4-FFF2-40B4-BE49-F238E27FC236}">
                  <a16:creationId xmlns:a16="http://schemas.microsoft.com/office/drawing/2014/main" xmlns="" id="{00000000-0008-0000-02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22</xdr:row>
          <xdr:rowOff>123825</xdr:rowOff>
        </xdr:from>
        <xdr:to>
          <xdr:col>7</xdr:col>
          <xdr:colOff>504825</xdr:colOff>
          <xdr:row>22</xdr:row>
          <xdr:rowOff>352425</xdr:rowOff>
        </xdr:to>
        <xdr:sp macro="" textlink="">
          <xdr:nvSpPr>
            <xdr:cNvPr id="7183" name="Option Button 15" hidden="1">
              <a:extLst>
                <a:ext uri="{63B3BB69-23CF-44E3-9099-C40C66FF867C}">
                  <a14:compatExt spid="_x0000_s7183"/>
                </a:ext>
                <a:ext uri="{FF2B5EF4-FFF2-40B4-BE49-F238E27FC236}">
                  <a16:creationId xmlns:a16="http://schemas.microsoft.com/office/drawing/2014/main" xmlns="" id="{00000000-0008-0000-02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22</xdr:row>
          <xdr:rowOff>123825</xdr:rowOff>
        </xdr:from>
        <xdr:to>
          <xdr:col>8</xdr:col>
          <xdr:colOff>504825</xdr:colOff>
          <xdr:row>22</xdr:row>
          <xdr:rowOff>352425</xdr:rowOff>
        </xdr:to>
        <xdr:sp macro="" textlink="">
          <xdr:nvSpPr>
            <xdr:cNvPr id="7184" name="Option Button 16" hidden="1">
              <a:extLst>
                <a:ext uri="{63B3BB69-23CF-44E3-9099-C40C66FF867C}">
                  <a14:compatExt spid="_x0000_s7184"/>
                </a:ext>
                <a:ext uri="{FF2B5EF4-FFF2-40B4-BE49-F238E27FC236}">
                  <a16:creationId xmlns:a16="http://schemas.microsoft.com/office/drawing/2014/main" xmlns="" id="{00000000-0008-0000-02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22</xdr:row>
          <xdr:rowOff>123825</xdr:rowOff>
        </xdr:from>
        <xdr:to>
          <xdr:col>9</xdr:col>
          <xdr:colOff>504825</xdr:colOff>
          <xdr:row>22</xdr:row>
          <xdr:rowOff>352425</xdr:rowOff>
        </xdr:to>
        <xdr:sp macro="" textlink="">
          <xdr:nvSpPr>
            <xdr:cNvPr id="7185" name="Option Button 17" hidden="1">
              <a:extLst>
                <a:ext uri="{63B3BB69-23CF-44E3-9099-C40C66FF867C}">
                  <a14:compatExt spid="_x0000_s7185"/>
                </a:ext>
                <a:ext uri="{FF2B5EF4-FFF2-40B4-BE49-F238E27FC236}">
                  <a16:creationId xmlns:a16="http://schemas.microsoft.com/office/drawing/2014/main" xmlns="" id="{00000000-0008-0000-02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22</xdr:row>
          <xdr:rowOff>123825</xdr:rowOff>
        </xdr:from>
        <xdr:to>
          <xdr:col>10</xdr:col>
          <xdr:colOff>504825</xdr:colOff>
          <xdr:row>22</xdr:row>
          <xdr:rowOff>352425</xdr:rowOff>
        </xdr:to>
        <xdr:sp macro="" textlink="">
          <xdr:nvSpPr>
            <xdr:cNvPr id="7186" name="Option Button 18" hidden="1">
              <a:extLst>
                <a:ext uri="{63B3BB69-23CF-44E3-9099-C40C66FF867C}">
                  <a14:compatExt spid="_x0000_s7186"/>
                </a:ext>
                <a:ext uri="{FF2B5EF4-FFF2-40B4-BE49-F238E27FC236}">
                  <a16:creationId xmlns:a16="http://schemas.microsoft.com/office/drawing/2014/main" xmlns="" id="{00000000-0008-0000-02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161925</xdr:rowOff>
        </xdr:from>
        <xdr:to>
          <xdr:col>11</xdr:col>
          <xdr:colOff>0</xdr:colOff>
          <xdr:row>35</xdr:row>
          <xdr:rowOff>0</xdr:rowOff>
        </xdr:to>
        <xdr:sp macro="" textlink="">
          <xdr:nvSpPr>
            <xdr:cNvPr id="7187" name="Group Box 19" hidden="1">
              <a:extLst>
                <a:ext uri="{63B3BB69-23CF-44E3-9099-C40C66FF867C}">
                  <a14:compatExt spid="_x0000_s7187"/>
                </a:ext>
                <a:ext uri="{FF2B5EF4-FFF2-40B4-BE49-F238E27FC236}">
                  <a16:creationId xmlns:a16="http://schemas.microsoft.com/office/drawing/2014/main" xmlns="" id="{00000000-0008-0000-0200-000013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34</xdr:row>
          <xdr:rowOff>123825</xdr:rowOff>
        </xdr:from>
        <xdr:to>
          <xdr:col>6</xdr:col>
          <xdr:colOff>504825</xdr:colOff>
          <xdr:row>34</xdr:row>
          <xdr:rowOff>352425</xdr:rowOff>
        </xdr:to>
        <xdr:sp macro="" textlink="">
          <xdr:nvSpPr>
            <xdr:cNvPr id="7188" name="Option Button 20" hidden="1">
              <a:extLst>
                <a:ext uri="{63B3BB69-23CF-44E3-9099-C40C66FF867C}">
                  <a14:compatExt spid="_x0000_s7188"/>
                </a:ext>
                <a:ext uri="{FF2B5EF4-FFF2-40B4-BE49-F238E27FC236}">
                  <a16:creationId xmlns:a16="http://schemas.microsoft.com/office/drawing/2014/main" xmlns="" id="{00000000-0008-0000-02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34</xdr:row>
          <xdr:rowOff>123825</xdr:rowOff>
        </xdr:from>
        <xdr:to>
          <xdr:col>7</xdr:col>
          <xdr:colOff>504825</xdr:colOff>
          <xdr:row>34</xdr:row>
          <xdr:rowOff>352425</xdr:rowOff>
        </xdr:to>
        <xdr:sp macro="" textlink="">
          <xdr:nvSpPr>
            <xdr:cNvPr id="7189" name="Option Button 21" hidden="1">
              <a:extLst>
                <a:ext uri="{63B3BB69-23CF-44E3-9099-C40C66FF867C}">
                  <a14:compatExt spid="_x0000_s7189"/>
                </a:ext>
                <a:ext uri="{FF2B5EF4-FFF2-40B4-BE49-F238E27FC236}">
                  <a16:creationId xmlns:a16="http://schemas.microsoft.com/office/drawing/2014/main" xmlns="" id="{00000000-0008-0000-02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34</xdr:row>
          <xdr:rowOff>123825</xdr:rowOff>
        </xdr:from>
        <xdr:to>
          <xdr:col>8</xdr:col>
          <xdr:colOff>504825</xdr:colOff>
          <xdr:row>34</xdr:row>
          <xdr:rowOff>352425</xdr:rowOff>
        </xdr:to>
        <xdr:sp macro="" textlink="">
          <xdr:nvSpPr>
            <xdr:cNvPr id="7190" name="Option Button 22" hidden="1">
              <a:extLst>
                <a:ext uri="{63B3BB69-23CF-44E3-9099-C40C66FF867C}">
                  <a14:compatExt spid="_x0000_s7190"/>
                </a:ext>
                <a:ext uri="{FF2B5EF4-FFF2-40B4-BE49-F238E27FC236}">
                  <a16:creationId xmlns:a16="http://schemas.microsoft.com/office/drawing/2014/main" xmlns="" id="{00000000-0008-0000-02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34</xdr:row>
          <xdr:rowOff>123825</xdr:rowOff>
        </xdr:from>
        <xdr:to>
          <xdr:col>9</xdr:col>
          <xdr:colOff>504825</xdr:colOff>
          <xdr:row>34</xdr:row>
          <xdr:rowOff>352425</xdr:rowOff>
        </xdr:to>
        <xdr:sp macro="" textlink="">
          <xdr:nvSpPr>
            <xdr:cNvPr id="7191" name="Option Button 23" hidden="1">
              <a:extLst>
                <a:ext uri="{63B3BB69-23CF-44E3-9099-C40C66FF867C}">
                  <a14:compatExt spid="_x0000_s7191"/>
                </a:ext>
                <a:ext uri="{FF2B5EF4-FFF2-40B4-BE49-F238E27FC236}">
                  <a16:creationId xmlns:a16="http://schemas.microsoft.com/office/drawing/2014/main" xmlns="" id="{00000000-0008-0000-02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34</xdr:row>
          <xdr:rowOff>123825</xdr:rowOff>
        </xdr:from>
        <xdr:to>
          <xdr:col>10</xdr:col>
          <xdr:colOff>504825</xdr:colOff>
          <xdr:row>34</xdr:row>
          <xdr:rowOff>352425</xdr:rowOff>
        </xdr:to>
        <xdr:sp macro="" textlink="">
          <xdr:nvSpPr>
            <xdr:cNvPr id="7192" name="Option Button 24" hidden="1">
              <a:extLst>
                <a:ext uri="{63B3BB69-23CF-44E3-9099-C40C66FF867C}">
                  <a14:compatExt spid="_x0000_s7192"/>
                </a:ext>
                <a:ext uri="{FF2B5EF4-FFF2-40B4-BE49-F238E27FC236}">
                  <a16:creationId xmlns:a16="http://schemas.microsoft.com/office/drawing/2014/main" xmlns="" id="{00000000-0008-0000-02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161925</xdr:rowOff>
        </xdr:from>
        <xdr:to>
          <xdr:col>11</xdr:col>
          <xdr:colOff>0</xdr:colOff>
          <xdr:row>33</xdr:row>
          <xdr:rowOff>0</xdr:rowOff>
        </xdr:to>
        <xdr:sp macro="" textlink="">
          <xdr:nvSpPr>
            <xdr:cNvPr id="7193" name="Group Box 25" hidden="1">
              <a:extLst>
                <a:ext uri="{63B3BB69-23CF-44E3-9099-C40C66FF867C}">
                  <a14:compatExt spid="_x0000_s7193"/>
                </a:ext>
                <a:ext uri="{FF2B5EF4-FFF2-40B4-BE49-F238E27FC236}">
                  <a16:creationId xmlns:a16="http://schemas.microsoft.com/office/drawing/2014/main" xmlns="" id="{00000000-0008-0000-0200-000019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32</xdr:row>
          <xdr:rowOff>123825</xdr:rowOff>
        </xdr:from>
        <xdr:to>
          <xdr:col>6</xdr:col>
          <xdr:colOff>504825</xdr:colOff>
          <xdr:row>32</xdr:row>
          <xdr:rowOff>352425</xdr:rowOff>
        </xdr:to>
        <xdr:sp macro="" textlink="">
          <xdr:nvSpPr>
            <xdr:cNvPr id="7194" name="Option Button 26" hidden="1">
              <a:extLst>
                <a:ext uri="{63B3BB69-23CF-44E3-9099-C40C66FF867C}">
                  <a14:compatExt spid="_x0000_s7194"/>
                </a:ext>
                <a:ext uri="{FF2B5EF4-FFF2-40B4-BE49-F238E27FC236}">
                  <a16:creationId xmlns:a16="http://schemas.microsoft.com/office/drawing/2014/main" xmlns="" id="{00000000-0008-0000-02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32</xdr:row>
          <xdr:rowOff>123825</xdr:rowOff>
        </xdr:from>
        <xdr:to>
          <xdr:col>7</xdr:col>
          <xdr:colOff>504825</xdr:colOff>
          <xdr:row>32</xdr:row>
          <xdr:rowOff>352425</xdr:rowOff>
        </xdr:to>
        <xdr:sp macro="" textlink="">
          <xdr:nvSpPr>
            <xdr:cNvPr id="7195" name="Option Button 27" hidden="1">
              <a:extLst>
                <a:ext uri="{63B3BB69-23CF-44E3-9099-C40C66FF867C}">
                  <a14:compatExt spid="_x0000_s7195"/>
                </a:ext>
                <a:ext uri="{FF2B5EF4-FFF2-40B4-BE49-F238E27FC236}">
                  <a16:creationId xmlns:a16="http://schemas.microsoft.com/office/drawing/2014/main" xmlns="" id="{00000000-0008-0000-02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32</xdr:row>
          <xdr:rowOff>123825</xdr:rowOff>
        </xdr:from>
        <xdr:to>
          <xdr:col>8</xdr:col>
          <xdr:colOff>504825</xdr:colOff>
          <xdr:row>32</xdr:row>
          <xdr:rowOff>352425</xdr:rowOff>
        </xdr:to>
        <xdr:sp macro="" textlink="">
          <xdr:nvSpPr>
            <xdr:cNvPr id="7196" name="Option Button 28" hidden="1">
              <a:extLst>
                <a:ext uri="{63B3BB69-23CF-44E3-9099-C40C66FF867C}">
                  <a14:compatExt spid="_x0000_s7196"/>
                </a:ext>
                <a:ext uri="{FF2B5EF4-FFF2-40B4-BE49-F238E27FC236}">
                  <a16:creationId xmlns:a16="http://schemas.microsoft.com/office/drawing/2014/main" xmlns="" id="{00000000-0008-0000-02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32</xdr:row>
          <xdr:rowOff>123825</xdr:rowOff>
        </xdr:from>
        <xdr:to>
          <xdr:col>9</xdr:col>
          <xdr:colOff>504825</xdr:colOff>
          <xdr:row>32</xdr:row>
          <xdr:rowOff>352425</xdr:rowOff>
        </xdr:to>
        <xdr:sp macro="" textlink="">
          <xdr:nvSpPr>
            <xdr:cNvPr id="7197" name="Option Button 29" hidden="1">
              <a:extLst>
                <a:ext uri="{63B3BB69-23CF-44E3-9099-C40C66FF867C}">
                  <a14:compatExt spid="_x0000_s7197"/>
                </a:ext>
                <a:ext uri="{FF2B5EF4-FFF2-40B4-BE49-F238E27FC236}">
                  <a16:creationId xmlns:a16="http://schemas.microsoft.com/office/drawing/2014/main" xmlns="" id="{00000000-0008-0000-02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32</xdr:row>
          <xdr:rowOff>123825</xdr:rowOff>
        </xdr:from>
        <xdr:to>
          <xdr:col>10</xdr:col>
          <xdr:colOff>504825</xdr:colOff>
          <xdr:row>32</xdr:row>
          <xdr:rowOff>352425</xdr:rowOff>
        </xdr:to>
        <xdr:sp macro="" textlink="">
          <xdr:nvSpPr>
            <xdr:cNvPr id="7198" name="Option Button 30" hidden="1">
              <a:extLst>
                <a:ext uri="{63B3BB69-23CF-44E3-9099-C40C66FF867C}">
                  <a14:compatExt spid="_x0000_s7198"/>
                </a:ext>
                <a:ext uri="{FF2B5EF4-FFF2-40B4-BE49-F238E27FC236}">
                  <a16:creationId xmlns:a16="http://schemas.microsoft.com/office/drawing/2014/main" xmlns="" id="{00000000-0008-0000-02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161925</xdr:rowOff>
        </xdr:from>
        <xdr:to>
          <xdr:col>11</xdr:col>
          <xdr:colOff>0</xdr:colOff>
          <xdr:row>25</xdr:row>
          <xdr:rowOff>0</xdr:rowOff>
        </xdr:to>
        <xdr:sp macro="" textlink="">
          <xdr:nvSpPr>
            <xdr:cNvPr id="7199" name="Group Box 31" hidden="1">
              <a:extLst>
                <a:ext uri="{63B3BB69-23CF-44E3-9099-C40C66FF867C}">
                  <a14:compatExt spid="_x0000_s7199"/>
                </a:ext>
                <a:ext uri="{FF2B5EF4-FFF2-40B4-BE49-F238E27FC236}">
                  <a16:creationId xmlns:a16="http://schemas.microsoft.com/office/drawing/2014/main" xmlns="" id="{00000000-0008-0000-0200-00001F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24</xdr:row>
          <xdr:rowOff>123825</xdr:rowOff>
        </xdr:from>
        <xdr:to>
          <xdr:col>6</xdr:col>
          <xdr:colOff>504825</xdr:colOff>
          <xdr:row>24</xdr:row>
          <xdr:rowOff>352425</xdr:rowOff>
        </xdr:to>
        <xdr:sp macro="" textlink="">
          <xdr:nvSpPr>
            <xdr:cNvPr id="7200" name="Option Button 32" hidden="1">
              <a:extLst>
                <a:ext uri="{63B3BB69-23CF-44E3-9099-C40C66FF867C}">
                  <a14:compatExt spid="_x0000_s7200"/>
                </a:ext>
                <a:ext uri="{FF2B5EF4-FFF2-40B4-BE49-F238E27FC236}">
                  <a16:creationId xmlns:a16="http://schemas.microsoft.com/office/drawing/2014/main" xmlns="" id="{00000000-0008-0000-02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24</xdr:row>
          <xdr:rowOff>123825</xdr:rowOff>
        </xdr:from>
        <xdr:to>
          <xdr:col>7</xdr:col>
          <xdr:colOff>504825</xdr:colOff>
          <xdr:row>24</xdr:row>
          <xdr:rowOff>352425</xdr:rowOff>
        </xdr:to>
        <xdr:sp macro="" textlink="">
          <xdr:nvSpPr>
            <xdr:cNvPr id="7201" name="Option Button 33" hidden="1">
              <a:extLst>
                <a:ext uri="{63B3BB69-23CF-44E3-9099-C40C66FF867C}">
                  <a14:compatExt spid="_x0000_s7201"/>
                </a:ext>
                <a:ext uri="{FF2B5EF4-FFF2-40B4-BE49-F238E27FC236}">
                  <a16:creationId xmlns:a16="http://schemas.microsoft.com/office/drawing/2014/main" xmlns="" id="{00000000-0008-0000-02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24</xdr:row>
          <xdr:rowOff>123825</xdr:rowOff>
        </xdr:from>
        <xdr:to>
          <xdr:col>8</xdr:col>
          <xdr:colOff>504825</xdr:colOff>
          <xdr:row>24</xdr:row>
          <xdr:rowOff>352425</xdr:rowOff>
        </xdr:to>
        <xdr:sp macro="" textlink="">
          <xdr:nvSpPr>
            <xdr:cNvPr id="7202" name="Option Button 34" hidden="1">
              <a:extLst>
                <a:ext uri="{63B3BB69-23CF-44E3-9099-C40C66FF867C}">
                  <a14:compatExt spid="_x0000_s7202"/>
                </a:ext>
                <a:ext uri="{FF2B5EF4-FFF2-40B4-BE49-F238E27FC236}">
                  <a16:creationId xmlns:a16="http://schemas.microsoft.com/office/drawing/2014/main" xmlns="" id="{00000000-0008-0000-02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24</xdr:row>
          <xdr:rowOff>123825</xdr:rowOff>
        </xdr:from>
        <xdr:to>
          <xdr:col>9</xdr:col>
          <xdr:colOff>504825</xdr:colOff>
          <xdr:row>24</xdr:row>
          <xdr:rowOff>352425</xdr:rowOff>
        </xdr:to>
        <xdr:sp macro="" textlink="">
          <xdr:nvSpPr>
            <xdr:cNvPr id="7203" name="Option Button 35" hidden="1">
              <a:extLst>
                <a:ext uri="{63B3BB69-23CF-44E3-9099-C40C66FF867C}">
                  <a14:compatExt spid="_x0000_s7203"/>
                </a:ext>
                <a:ext uri="{FF2B5EF4-FFF2-40B4-BE49-F238E27FC236}">
                  <a16:creationId xmlns:a16="http://schemas.microsoft.com/office/drawing/2014/main" xmlns="" id="{00000000-0008-0000-02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24</xdr:row>
          <xdr:rowOff>123825</xdr:rowOff>
        </xdr:from>
        <xdr:to>
          <xdr:col>10</xdr:col>
          <xdr:colOff>504825</xdr:colOff>
          <xdr:row>24</xdr:row>
          <xdr:rowOff>352425</xdr:rowOff>
        </xdr:to>
        <xdr:sp macro="" textlink="">
          <xdr:nvSpPr>
            <xdr:cNvPr id="7204" name="Option Button 36" hidden="1">
              <a:extLst>
                <a:ext uri="{63B3BB69-23CF-44E3-9099-C40C66FF867C}">
                  <a14:compatExt spid="_x0000_s7204"/>
                </a:ext>
                <a:ext uri="{FF2B5EF4-FFF2-40B4-BE49-F238E27FC236}">
                  <a16:creationId xmlns:a16="http://schemas.microsoft.com/office/drawing/2014/main" xmlns="" id="{00000000-0008-0000-02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xdr:col>
      <xdr:colOff>0</xdr:colOff>
      <xdr:row>1</xdr:row>
      <xdr:rowOff>47625</xdr:rowOff>
    </xdr:from>
    <xdr:to>
      <xdr:col>4</xdr:col>
      <xdr:colOff>1057066</xdr:colOff>
      <xdr:row>1</xdr:row>
      <xdr:rowOff>1487625</xdr:rowOff>
    </xdr:to>
    <xdr:pic>
      <xdr:nvPicPr>
        <xdr:cNvPr id="40" name="Picture 39">
          <a:extLst>
            <a:ext uri="{FF2B5EF4-FFF2-40B4-BE49-F238E27FC236}">
              <a16:creationId xmlns:a16="http://schemas.microsoft.com/office/drawing/2014/main" xmlns="" id="{00000000-0008-0000-0200-00002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4900" y="209550"/>
          <a:ext cx="1666666" cy="14400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0</xdr:colOff>
          <xdr:row>15</xdr:row>
          <xdr:rowOff>161925</xdr:rowOff>
        </xdr:from>
        <xdr:to>
          <xdr:col>11</xdr:col>
          <xdr:colOff>0</xdr:colOff>
          <xdr:row>17</xdr:row>
          <xdr:rowOff>0</xdr:rowOff>
        </xdr:to>
        <xdr:sp macro="" textlink="">
          <xdr:nvSpPr>
            <xdr:cNvPr id="7205" name="Group Box 37" hidden="1">
              <a:extLst>
                <a:ext uri="{63B3BB69-23CF-44E3-9099-C40C66FF867C}">
                  <a14:compatExt spid="_x0000_s7205"/>
                </a:ext>
                <a:ext uri="{FF2B5EF4-FFF2-40B4-BE49-F238E27FC236}">
                  <a16:creationId xmlns:a16="http://schemas.microsoft.com/office/drawing/2014/main" xmlns="" id="{00000000-0008-0000-0200-00002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16</xdr:row>
          <xdr:rowOff>123825</xdr:rowOff>
        </xdr:from>
        <xdr:to>
          <xdr:col>6</xdr:col>
          <xdr:colOff>504825</xdr:colOff>
          <xdr:row>16</xdr:row>
          <xdr:rowOff>352425</xdr:rowOff>
        </xdr:to>
        <xdr:sp macro="" textlink="">
          <xdr:nvSpPr>
            <xdr:cNvPr id="7206" name="Option Button 38" hidden="1">
              <a:extLst>
                <a:ext uri="{63B3BB69-23CF-44E3-9099-C40C66FF867C}">
                  <a14:compatExt spid="_x0000_s7206"/>
                </a:ext>
                <a:ext uri="{FF2B5EF4-FFF2-40B4-BE49-F238E27FC236}">
                  <a16:creationId xmlns:a16="http://schemas.microsoft.com/office/drawing/2014/main" xmlns="" id="{00000000-0008-0000-02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16</xdr:row>
          <xdr:rowOff>123825</xdr:rowOff>
        </xdr:from>
        <xdr:to>
          <xdr:col>7</xdr:col>
          <xdr:colOff>504825</xdr:colOff>
          <xdr:row>16</xdr:row>
          <xdr:rowOff>352425</xdr:rowOff>
        </xdr:to>
        <xdr:sp macro="" textlink="">
          <xdr:nvSpPr>
            <xdr:cNvPr id="7207" name="Option Button 39" hidden="1">
              <a:extLst>
                <a:ext uri="{63B3BB69-23CF-44E3-9099-C40C66FF867C}">
                  <a14:compatExt spid="_x0000_s7207"/>
                </a:ext>
                <a:ext uri="{FF2B5EF4-FFF2-40B4-BE49-F238E27FC236}">
                  <a16:creationId xmlns:a16="http://schemas.microsoft.com/office/drawing/2014/main" xmlns="" id="{00000000-0008-0000-02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16</xdr:row>
          <xdr:rowOff>123825</xdr:rowOff>
        </xdr:from>
        <xdr:to>
          <xdr:col>8</xdr:col>
          <xdr:colOff>504825</xdr:colOff>
          <xdr:row>16</xdr:row>
          <xdr:rowOff>352425</xdr:rowOff>
        </xdr:to>
        <xdr:sp macro="" textlink="">
          <xdr:nvSpPr>
            <xdr:cNvPr id="7208" name="Option Button 40" hidden="1">
              <a:extLst>
                <a:ext uri="{63B3BB69-23CF-44E3-9099-C40C66FF867C}">
                  <a14:compatExt spid="_x0000_s7208"/>
                </a:ext>
                <a:ext uri="{FF2B5EF4-FFF2-40B4-BE49-F238E27FC236}">
                  <a16:creationId xmlns:a16="http://schemas.microsoft.com/office/drawing/2014/main" xmlns="" id="{00000000-0008-0000-02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16</xdr:row>
          <xdr:rowOff>123825</xdr:rowOff>
        </xdr:from>
        <xdr:to>
          <xdr:col>9</xdr:col>
          <xdr:colOff>504825</xdr:colOff>
          <xdr:row>16</xdr:row>
          <xdr:rowOff>352425</xdr:rowOff>
        </xdr:to>
        <xdr:sp macro="" textlink="">
          <xdr:nvSpPr>
            <xdr:cNvPr id="7209" name="Option Button 41" hidden="1">
              <a:extLst>
                <a:ext uri="{63B3BB69-23CF-44E3-9099-C40C66FF867C}">
                  <a14:compatExt spid="_x0000_s7209"/>
                </a:ext>
                <a:ext uri="{FF2B5EF4-FFF2-40B4-BE49-F238E27FC236}">
                  <a16:creationId xmlns:a16="http://schemas.microsoft.com/office/drawing/2014/main" xmlns="" id="{00000000-0008-0000-02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16</xdr:row>
          <xdr:rowOff>123825</xdr:rowOff>
        </xdr:from>
        <xdr:to>
          <xdr:col>10</xdr:col>
          <xdr:colOff>504825</xdr:colOff>
          <xdr:row>16</xdr:row>
          <xdr:rowOff>352425</xdr:rowOff>
        </xdr:to>
        <xdr:sp macro="" textlink="">
          <xdr:nvSpPr>
            <xdr:cNvPr id="7210" name="Option Button 42" hidden="1">
              <a:extLst>
                <a:ext uri="{63B3BB69-23CF-44E3-9099-C40C66FF867C}">
                  <a14:compatExt spid="_x0000_s7210"/>
                </a:ext>
                <a:ext uri="{FF2B5EF4-FFF2-40B4-BE49-F238E27FC236}">
                  <a16:creationId xmlns:a16="http://schemas.microsoft.com/office/drawing/2014/main" xmlns="" id="{00000000-0008-0000-02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161925</xdr:rowOff>
        </xdr:from>
        <xdr:to>
          <xdr:col>11</xdr:col>
          <xdr:colOff>0</xdr:colOff>
          <xdr:row>27</xdr:row>
          <xdr:rowOff>0</xdr:rowOff>
        </xdr:to>
        <xdr:sp macro="" textlink="">
          <xdr:nvSpPr>
            <xdr:cNvPr id="7211" name="Group Box 43" hidden="1">
              <a:extLst>
                <a:ext uri="{63B3BB69-23CF-44E3-9099-C40C66FF867C}">
                  <a14:compatExt spid="_x0000_s7211"/>
                </a:ext>
                <a:ext uri="{FF2B5EF4-FFF2-40B4-BE49-F238E27FC236}">
                  <a16:creationId xmlns:a16="http://schemas.microsoft.com/office/drawing/2014/main" xmlns="" id="{00000000-0008-0000-0200-00002B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26</xdr:row>
          <xdr:rowOff>123825</xdr:rowOff>
        </xdr:from>
        <xdr:to>
          <xdr:col>6</xdr:col>
          <xdr:colOff>504825</xdr:colOff>
          <xdr:row>26</xdr:row>
          <xdr:rowOff>352425</xdr:rowOff>
        </xdr:to>
        <xdr:sp macro="" textlink="">
          <xdr:nvSpPr>
            <xdr:cNvPr id="7212" name="Option Button 44" hidden="1">
              <a:extLst>
                <a:ext uri="{63B3BB69-23CF-44E3-9099-C40C66FF867C}">
                  <a14:compatExt spid="_x0000_s7212"/>
                </a:ext>
                <a:ext uri="{FF2B5EF4-FFF2-40B4-BE49-F238E27FC236}">
                  <a16:creationId xmlns:a16="http://schemas.microsoft.com/office/drawing/2014/main" xmlns="" id="{00000000-0008-0000-02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26</xdr:row>
          <xdr:rowOff>123825</xdr:rowOff>
        </xdr:from>
        <xdr:to>
          <xdr:col>7</xdr:col>
          <xdr:colOff>504825</xdr:colOff>
          <xdr:row>26</xdr:row>
          <xdr:rowOff>352425</xdr:rowOff>
        </xdr:to>
        <xdr:sp macro="" textlink="">
          <xdr:nvSpPr>
            <xdr:cNvPr id="7213" name="Option Button 45" hidden="1">
              <a:extLst>
                <a:ext uri="{63B3BB69-23CF-44E3-9099-C40C66FF867C}">
                  <a14:compatExt spid="_x0000_s7213"/>
                </a:ext>
                <a:ext uri="{FF2B5EF4-FFF2-40B4-BE49-F238E27FC236}">
                  <a16:creationId xmlns:a16="http://schemas.microsoft.com/office/drawing/2014/main" xmlns="" id="{00000000-0008-0000-02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26</xdr:row>
          <xdr:rowOff>123825</xdr:rowOff>
        </xdr:from>
        <xdr:to>
          <xdr:col>8</xdr:col>
          <xdr:colOff>504825</xdr:colOff>
          <xdr:row>26</xdr:row>
          <xdr:rowOff>352425</xdr:rowOff>
        </xdr:to>
        <xdr:sp macro="" textlink="">
          <xdr:nvSpPr>
            <xdr:cNvPr id="7214" name="Option Button 46" hidden="1">
              <a:extLst>
                <a:ext uri="{63B3BB69-23CF-44E3-9099-C40C66FF867C}">
                  <a14:compatExt spid="_x0000_s7214"/>
                </a:ext>
                <a:ext uri="{FF2B5EF4-FFF2-40B4-BE49-F238E27FC236}">
                  <a16:creationId xmlns:a16="http://schemas.microsoft.com/office/drawing/2014/main" xmlns="" id="{00000000-0008-0000-02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26</xdr:row>
          <xdr:rowOff>123825</xdr:rowOff>
        </xdr:from>
        <xdr:to>
          <xdr:col>9</xdr:col>
          <xdr:colOff>504825</xdr:colOff>
          <xdr:row>26</xdr:row>
          <xdr:rowOff>352425</xdr:rowOff>
        </xdr:to>
        <xdr:sp macro="" textlink="">
          <xdr:nvSpPr>
            <xdr:cNvPr id="7215" name="Option Button 47" hidden="1">
              <a:extLst>
                <a:ext uri="{63B3BB69-23CF-44E3-9099-C40C66FF867C}">
                  <a14:compatExt spid="_x0000_s7215"/>
                </a:ext>
                <a:ext uri="{FF2B5EF4-FFF2-40B4-BE49-F238E27FC236}">
                  <a16:creationId xmlns:a16="http://schemas.microsoft.com/office/drawing/2014/main" xmlns="" id="{00000000-0008-0000-0200-00002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26</xdr:row>
          <xdr:rowOff>123825</xdr:rowOff>
        </xdr:from>
        <xdr:to>
          <xdr:col>10</xdr:col>
          <xdr:colOff>504825</xdr:colOff>
          <xdr:row>26</xdr:row>
          <xdr:rowOff>352425</xdr:rowOff>
        </xdr:to>
        <xdr:sp macro="" textlink="">
          <xdr:nvSpPr>
            <xdr:cNvPr id="7216" name="Option Button 48" hidden="1">
              <a:extLst>
                <a:ext uri="{63B3BB69-23CF-44E3-9099-C40C66FF867C}">
                  <a14:compatExt spid="_x0000_s7216"/>
                </a:ext>
                <a:ext uri="{FF2B5EF4-FFF2-40B4-BE49-F238E27FC236}">
                  <a16:creationId xmlns:a16="http://schemas.microsoft.com/office/drawing/2014/main" xmlns="" id="{00000000-0008-0000-0200-00003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xdr:row>
          <xdr:rowOff>161925</xdr:rowOff>
        </xdr:from>
        <xdr:to>
          <xdr:col>11</xdr:col>
          <xdr:colOff>0</xdr:colOff>
          <xdr:row>37</xdr:row>
          <xdr:rowOff>0</xdr:rowOff>
        </xdr:to>
        <xdr:sp macro="" textlink="">
          <xdr:nvSpPr>
            <xdr:cNvPr id="7217" name="Group Box 49" hidden="1">
              <a:extLst>
                <a:ext uri="{63B3BB69-23CF-44E3-9099-C40C66FF867C}">
                  <a14:compatExt spid="_x0000_s7217"/>
                </a:ext>
                <a:ext uri="{FF2B5EF4-FFF2-40B4-BE49-F238E27FC236}">
                  <a16:creationId xmlns:a16="http://schemas.microsoft.com/office/drawing/2014/main" xmlns="" id="{00000000-0008-0000-0200-00003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36</xdr:row>
          <xdr:rowOff>123825</xdr:rowOff>
        </xdr:from>
        <xdr:to>
          <xdr:col>6</xdr:col>
          <xdr:colOff>504825</xdr:colOff>
          <xdr:row>36</xdr:row>
          <xdr:rowOff>352425</xdr:rowOff>
        </xdr:to>
        <xdr:sp macro="" textlink="">
          <xdr:nvSpPr>
            <xdr:cNvPr id="7218" name="Option Button 50" hidden="1">
              <a:extLst>
                <a:ext uri="{63B3BB69-23CF-44E3-9099-C40C66FF867C}">
                  <a14:compatExt spid="_x0000_s7218"/>
                </a:ext>
                <a:ext uri="{FF2B5EF4-FFF2-40B4-BE49-F238E27FC236}">
                  <a16:creationId xmlns:a16="http://schemas.microsoft.com/office/drawing/2014/main" xmlns="" id="{00000000-0008-0000-0200-00003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36</xdr:row>
          <xdr:rowOff>123825</xdr:rowOff>
        </xdr:from>
        <xdr:to>
          <xdr:col>7</xdr:col>
          <xdr:colOff>504825</xdr:colOff>
          <xdr:row>36</xdr:row>
          <xdr:rowOff>352425</xdr:rowOff>
        </xdr:to>
        <xdr:sp macro="" textlink="">
          <xdr:nvSpPr>
            <xdr:cNvPr id="7219" name="Option Button 51" hidden="1">
              <a:extLst>
                <a:ext uri="{63B3BB69-23CF-44E3-9099-C40C66FF867C}">
                  <a14:compatExt spid="_x0000_s7219"/>
                </a:ext>
                <a:ext uri="{FF2B5EF4-FFF2-40B4-BE49-F238E27FC236}">
                  <a16:creationId xmlns:a16="http://schemas.microsoft.com/office/drawing/2014/main" xmlns="" id="{00000000-0008-0000-0200-00003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36</xdr:row>
          <xdr:rowOff>123825</xdr:rowOff>
        </xdr:from>
        <xdr:to>
          <xdr:col>8</xdr:col>
          <xdr:colOff>504825</xdr:colOff>
          <xdr:row>36</xdr:row>
          <xdr:rowOff>352425</xdr:rowOff>
        </xdr:to>
        <xdr:sp macro="" textlink="">
          <xdr:nvSpPr>
            <xdr:cNvPr id="7220" name="Option Button 52" hidden="1">
              <a:extLst>
                <a:ext uri="{63B3BB69-23CF-44E3-9099-C40C66FF867C}">
                  <a14:compatExt spid="_x0000_s7220"/>
                </a:ext>
                <a:ext uri="{FF2B5EF4-FFF2-40B4-BE49-F238E27FC236}">
                  <a16:creationId xmlns:a16="http://schemas.microsoft.com/office/drawing/2014/main" xmlns="" id="{00000000-0008-0000-0200-00003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36</xdr:row>
          <xdr:rowOff>123825</xdr:rowOff>
        </xdr:from>
        <xdr:to>
          <xdr:col>9</xdr:col>
          <xdr:colOff>504825</xdr:colOff>
          <xdr:row>36</xdr:row>
          <xdr:rowOff>352425</xdr:rowOff>
        </xdr:to>
        <xdr:sp macro="" textlink="">
          <xdr:nvSpPr>
            <xdr:cNvPr id="7221" name="Option Button 53" hidden="1">
              <a:extLst>
                <a:ext uri="{63B3BB69-23CF-44E3-9099-C40C66FF867C}">
                  <a14:compatExt spid="_x0000_s7221"/>
                </a:ext>
                <a:ext uri="{FF2B5EF4-FFF2-40B4-BE49-F238E27FC236}">
                  <a16:creationId xmlns:a16="http://schemas.microsoft.com/office/drawing/2014/main" xmlns="" id="{00000000-0008-0000-0200-00003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36</xdr:row>
          <xdr:rowOff>123825</xdr:rowOff>
        </xdr:from>
        <xdr:to>
          <xdr:col>10</xdr:col>
          <xdr:colOff>504825</xdr:colOff>
          <xdr:row>36</xdr:row>
          <xdr:rowOff>352425</xdr:rowOff>
        </xdr:to>
        <xdr:sp macro="" textlink="">
          <xdr:nvSpPr>
            <xdr:cNvPr id="7222" name="Option Button 54" hidden="1">
              <a:extLst>
                <a:ext uri="{63B3BB69-23CF-44E3-9099-C40C66FF867C}">
                  <a14:compatExt spid="_x0000_s7222"/>
                </a:ext>
                <a:ext uri="{FF2B5EF4-FFF2-40B4-BE49-F238E27FC236}">
                  <a16:creationId xmlns:a16="http://schemas.microsoft.com/office/drawing/2014/main" xmlns="" id="{00000000-0008-0000-0200-00003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xdr:col>
      <xdr:colOff>0</xdr:colOff>
      <xdr:row>1</xdr:row>
      <xdr:rowOff>47625</xdr:rowOff>
    </xdr:from>
    <xdr:to>
      <xdr:col>4</xdr:col>
      <xdr:colOff>1057066</xdr:colOff>
      <xdr:row>1</xdr:row>
      <xdr:rowOff>1487625</xdr:rowOff>
    </xdr:to>
    <xdr:pic>
      <xdr:nvPicPr>
        <xdr:cNvPr id="57" name="Picture 56">
          <a:extLst>
            <a:ext uri="{FF2B5EF4-FFF2-40B4-BE49-F238E27FC236}">
              <a16:creationId xmlns:a16="http://schemas.microsoft.com/office/drawing/2014/main" xmlns="" id="{00000000-0008-0000-0200-00003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6275" y="209550"/>
          <a:ext cx="1666666" cy="144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13</xdr:row>
          <xdr:rowOff>161925</xdr:rowOff>
        </xdr:from>
        <xdr:to>
          <xdr:col>11</xdr:col>
          <xdr:colOff>0</xdr:colOff>
          <xdr:row>15</xdr:row>
          <xdr:rowOff>0</xdr:rowOff>
        </xdr:to>
        <xdr:sp macro="" textlink="">
          <xdr:nvSpPr>
            <xdr:cNvPr id="8193" name="Group Box 1" hidden="1">
              <a:extLst>
                <a:ext uri="{63B3BB69-23CF-44E3-9099-C40C66FF867C}">
                  <a14:compatExt spid="_x0000_s8193"/>
                </a:ext>
                <a:ext uri="{FF2B5EF4-FFF2-40B4-BE49-F238E27FC236}">
                  <a16:creationId xmlns:a16="http://schemas.microsoft.com/office/drawing/2014/main" xmlns="" id="{00000000-0008-0000-0300-000001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14</xdr:row>
          <xdr:rowOff>123825</xdr:rowOff>
        </xdr:from>
        <xdr:to>
          <xdr:col>6</xdr:col>
          <xdr:colOff>504825</xdr:colOff>
          <xdr:row>14</xdr:row>
          <xdr:rowOff>342900</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xmlns="" id="{00000000-0008-0000-03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14</xdr:row>
          <xdr:rowOff>123825</xdr:rowOff>
        </xdr:from>
        <xdr:to>
          <xdr:col>7</xdr:col>
          <xdr:colOff>504825</xdr:colOff>
          <xdr:row>14</xdr:row>
          <xdr:rowOff>342900</xdr:rowOff>
        </xdr:to>
        <xdr:sp macro="" textlink="">
          <xdr:nvSpPr>
            <xdr:cNvPr id="8195" name="Option Button 3" hidden="1">
              <a:extLst>
                <a:ext uri="{63B3BB69-23CF-44E3-9099-C40C66FF867C}">
                  <a14:compatExt spid="_x0000_s8195"/>
                </a:ext>
                <a:ext uri="{FF2B5EF4-FFF2-40B4-BE49-F238E27FC236}">
                  <a16:creationId xmlns:a16="http://schemas.microsoft.com/office/drawing/2014/main" xmlns="" id="{00000000-0008-0000-03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14</xdr:row>
          <xdr:rowOff>123825</xdr:rowOff>
        </xdr:from>
        <xdr:to>
          <xdr:col>8</xdr:col>
          <xdr:colOff>504825</xdr:colOff>
          <xdr:row>14</xdr:row>
          <xdr:rowOff>342900</xdr:rowOff>
        </xdr:to>
        <xdr:sp macro="" textlink="">
          <xdr:nvSpPr>
            <xdr:cNvPr id="8196" name="Option Button 4" hidden="1">
              <a:extLst>
                <a:ext uri="{63B3BB69-23CF-44E3-9099-C40C66FF867C}">
                  <a14:compatExt spid="_x0000_s8196"/>
                </a:ext>
                <a:ext uri="{FF2B5EF4-FFF2-40B4-BE49-F238E27FC236}">
                  <a16:creationId xmlns:a16="http://schemas.microsoft.com/office/drawing/2014/main" xmlns="" id="{00000000-0008-0000-03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14</xdr:row>
          <xdr:rowOff>123825</xdr:rowOff>
        </xdr:from>
        <xdr:to>
          <xdr:col>9</xdr:col>
          <xdr:colOff>504825</xdr:colOff>
          <xdr:row>14</xdr:row>
          <xdr:rowOff>342900</xdr:rowOff>
        </xdr:to>
        <xdr:sp macro="" textlink="">
          <xdr:nvSpPr>
            <xdr:cNvPr id="8197" name="Option Button 5" hidden="1">
              <a:extLst>
                <a:ext uri="{63B3BB69-23CF-44E3-9099-C40C66FF867C}">
                  <a14:compatExt spid="_x0000_s8197"/>
                </a:ext>
                <a:ext uri="{FF2B5EF4-FFF2-40B4-BE49-F238E27FC236}">
                  <a16:creationId xmlns:a16="http://schemas.microsoft.com/office/drawing/2014/main" xmlns="" id="{00000000-0008-0000-03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14</xdr:row>
          <xdr:rowOff>123825</xdr:rowOff>
        </xdr:from>
        <xdr:to>
          <xdr:col>10</xdr:col>
          <xdr:colOff>504825</xdr:colOff>
          <xdr:row>14</xdr:row>
          <xdr:rowOff>342900</xdr:rowOff>
        </xdr:to>
        <xdr:sp macro="" textlink="">
          <xdr:nvSpPr>
            <xdr:cNvPr id="8198" name="Option Button 6" hidden="1">
              <a:extLst>
                <a:ext uri="{63B3BB69-23CF-44E3-9099-C40C66FF867C}">
                  <a14:compatExt spid="_x0000_s8198"/>
                </a:ext>
                <a:ext uri="{FF2B5EF4-FFF2-40B4-BE49-F238E27FC236}">
                  <a16:creationId xmlns:a16="http://schemas.microsoft.com/office/drawing/2014/main" xmlns="" id="{00000000-0008-0000-03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161925</xdr:rowOff>
        </xdr:from>
        <xdr:to>
          <xdr:col>11</xdr:col>
          <xdr:colOff>0</xdr:colOff>
          <xdr:row>13</xdr:row>
          <xdr:rowOff>0</xdr:rowOff>
        </xdr:to>
        <xdr:sp macro="" textlink="">
          <xdr:nvSpPr>
            <xdr:cNvPr id="8199" name="Group Box 7" hidden="1">
              <a:extLst>
                <a:ext uri="{63B3BB69-23CF-44E3-9099-C40C66FF867C}">
                  <a14:compatExt spid="_x0000_s8199"/>
                </a:ext>
                <a:ext uri="{FF2B5EF4-FFF2-40B4-BE49-F238E27FC236}">
                  <a16:creationId xmlns:a16="http://schemas.microsoft.com/office/drawing/2014/main" xmlns="" id="{00000000-0008-0000-0300-000007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12</xdr:row>
          <xdr:rowOff>123825</xdr:rowOff>
        </xdr:from>
        <xdr:to>
          <xdr:col>6</xdr:col>
          <xdr:colOff>504825</xdr:colOff>
          <xdr:row>12</xdr:row>
          <xdr:rowOff>342900</xdr:rowOff>
        </xdr:to>
        <xdr:sp macro="" textlink="">
          <xdr:nvSpPr>
            <xdr:cNvPr id="8200" name="Option Button 8" hidden="1">
              <a:extLst>
                <a:ext uri="{63B3BB69-23CF-44E3-9099-C40C66FF867C}">
                  <a14:compatExt spid="_x0000_s8200"/>
                </a:ext>
                <a:ext uri="{FF2B5EF4-FFF2-40B4-BE49-F238E27FC236}">
                  <a16:creationId xmlns:a16="http://schemas.microsoft.com/office/drawing/2014/main" xmlns="" id="{00000000-0008-0000-03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12</xdr:row>
          <xdr:rowOff>123825</xdr:rowOff>
        </xdr:from>
        <xdr:to>
          <xdr:col>7</xdr:col>
          <xdr:colOff>504825</xdr:colOff>
          <xdr:row>12</xdr:row>
          <xdr:rowOff>342900</xdr:rowOff>
        </xdr:to>
        <xdr:sp macro="" textlink="">
          <xdr:nvSpPr>
            <xdr:cNvPr id="8201" name="Option Button 9" hidden="1">
              <a:extLst>
                <a:ext uri="{63B3BB69-23CF-44E3-9099-C40C66FF867C}">
                  <a14:compatExt spid="_x0000_s8201"/>
                </a:ext>
                <a:ext uri="{FF2B5EF4-FFF2-40B4-BE49-F238E27FC236}">
                  <a16:creationId xmlns:a16="http://schemas.microsoft.com/office/drawing/2014/main" xmlns="" id="{00000000-0008-0000-03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12</xdr:row>
          <xdr:rowOff>123825</xdr:rowOff>
        </xdr:from>
        <xdr:to>
          <xdr:col>8</xdr:col>
          <xdr:colOff>504825</xdr:colOff>
          <xdr:row>12</xdr:row>
          <xdr:rowOff>342900</xdr:rowOff>
        </xdr:to>
        <xdr:sp macro="" textlink="">
          <xdr:nvSpPr>
            <xdr:cNvPr id="8202" name="Option Button 10" hidden="1">
              <a:extLst>
                <a:ext uri="{63B3BB69-23CF-44E3-9099-C40C66FF867C}">
                  <a14:compatExt spid="_x0000_s8202"/>
                </a:ext>
                <a:ext uri="{FF2B5EF4-FFF2-40B4-BE49-F238E27FC236}">
                  <a16:creationId xmlns:a16="http://schemas.microsoft.com/office/drawing/2014/main" xmlns="" id="{00000000-0008-0000-03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12</xdr:row>
          <xdr:rowOff>123825</xdr:rowOff>
        </xdr:from>
        <xdr:to>
          <xdr:col>9</xdr:col>
          <xdr:colOff>504825</xdr:colOff>
          <xdr:row>12</xdr:row>
          <xdr:rowOff>342900</xdr:rowOff>
        </xdr:to>
        <xdr:sp macro="" textlink="">
          <xdr:nvSpPr>
            <xdr:cNvPr id="8203" name="Option Button 11" hidden="1">
              <a:extLst>
                <a:ext uri="{63B3BB69-23CF-44E3-9099-C40C66FF867C}">
                  <a14:compatExt spid="_x0000_s8203"/>
                </a:ext>
                <a:ext uri="{FF2B5EF4-FFF2-40B4-BE49-F238E27FC236}">
                  <a16:creationId xmlns:a16="http://schemas.microsoft.com/office/drawing/2014/main" xmlns="" id="{00000000-0008-0000-03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12</xdr:row>
          <xdr:rowOff>123825</xdr:rowOff>
        </xdr:from>
        <xdr:to>
          <xdr:col>10</xdr:col>
          <xdr:colOff>504825</xdr:colOff>
          <xdr:row>12</xdr:row>
          <xdr:rowOff>342900</xdr:rowOff>
        </xdr:to>
        <xdr:sp macro="" textlink="">
          <xdr:nvSpPr>
            <xdr:cNvPr id="8204" name="Option Button 12" hidden="1">
              <a:extLst>
                <a:ext uri="{63B3BB69-23CF-44E3-9099-C40C66FF867C}">
                  <a14:compatExt spid="_x0000_s8204"/>
                </a:ext>
                <a:ext uri="{FF2B5EF4-FFF2-40B4-BE49-F238E27FC236}">
                  <a16:creationId xmlns:a16="http://schemas.microsoft.com/office/drawing/2014/main" xmlns="" id="{00000000-0008-0000-03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161925</xdr:rowOff>
        </xdr:from>
        <xdr:to>
          <xdr:col>11</xdr:col>
          <xdr:colOff>0</xdr:colOff>
          <xdr:row>23</xdr:row>
          <xdr:rowOff>0</xdr:rowOff>
        </xdr:to>
        <xdr:sp macro="" textlink="">
          <xdr:nvSpPr>
            <xdr:cNvPr id="8205" name="Group Box 13" hidden="1">
              <a:extLst>
                <a:ext uri="{63B3BB69-23CF-44E3-9099-C40C66FF867C}">
                  <a14:compatExt spid="_x0000_s8205"/>
                </a:ext>
                <a:ext uri="{FF2B5EF4-FFF2-40B4-BE49-F238E27FC236}">
                  <a16:creationId xmlns:a16="http://schemas.microsoft.com/office/drawing/2014/main" xmlns="" id="{00000000-0008-0000-0300-00000D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22</xdr:row>
          <xdr:rowOff>123825</xdr:rowOff>
        </xdr:from>
        <xdr:to>
          <xdr:col>6</xdr:col>
          <xdr:colOff>504825</xdr:colOff>
          <xdr:row>22</xdr:row>
          <xdr:rowOff>342900</xdr:rowOff>
        </xdr:to>
        <xdr:sp macro="" textlink="">
          <xdr:nvSpPr>
            <xdr:cNvPr id="8206" name="Option Button 14" hidden="1">
              <a:extLst>
                <a:ext uri="{63B3BB69-23CF-44E3-9099-C40C66FF867C}">
                  <a14:compatExt spid="_x0000_s8206"/>
                </a:ext>
                <a:ext uri="{FF2B5EF4-FFF2-40B4-BE49-F238E27FC236}">
                  <a16:creationId xmlns:a16="http://schemas.microsoft.com/office/drawing/2014/main" xmlns="" id="{00000000-0008-0000-03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22</xdr:row>
          <xdr:rowOff>123825</xdr:rowOff>
        </xdr:from>
        <xdr:to>
          <xdr:col>7</xdr:col>
          <xdr:colOff>504825</xdr:colOff>
          <xdr:row>22</xdr:row>
          <xdr:rowOff>342900</xdr:rowOff>
        </xdr:to>
        <xdr:sp macro="" textlink="">
          <xdr:nvSpPr>
            <xdr:cNvPr id="8207" name="Option Button 15" hidden="1">
              <a:extLst>
                <a:ext uri="{63B3BB69-23CF-44E3-9099-C40C66FF867C}">
                  <a14:compatExt spid="_x0000_s8207"/>
                </a:ext>
                <a:ext uri="{FF2B5EF4-FFF2-40B4-BE49-F238E27FC236}">
                  <a16:creationId xmlns:a16="http://schemas.microsoft.com/office/drawing/2014/main" xmlns="" id="{00000000-0008-0000-03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22</xdr:row>
          <xdr:rowOff>123825</xdr:rowOff>
        </xdr:from>
        <xdr:to>
          <xdr:col>8</xdr:col>
          <xdr:colOff>504825</xdr:colOff>
          <xdr:row>22</xdr:row>
          <xdr:rowOff>342900</xdr:rowOff>
        </xdr:to>
        <xdr:sp macro="" textlink="">
          <xdr:nvSpPr>
            <xdr:cNvPr id="8208" name="Option Button 16" hidden="1">
              <a:extLst>
                <a:ext uri="{63B3BB69-23CF-44E3-9099-C40C66FF867C}">
                  <a14:compatExt spid="_x0000_s8208"/>
                </a:ext>
                <a:ext uri="{FF2B5EF4-FFF2-40B4-BE49-F238E27FC236}">
                  <a16:creationId xmlns:a16="http://schemas.microsoft.com/office/drawing/2014/main" xmlns="" id="{00000000-0008-0000-03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22</xdr:row>
          <xdr:rowOff>123825</xdr:rowOff>
        </xdr:from>
        <xdr:to>
          <xdr:col>9</xdr:col>
          <xdr:colOff>504825</xdr:colOff>
          <xdr:row>22</xdr:row>
          <xdr:rowOff>342900</xdr:rowOff>
        </xdr:to>
        <xdr:sp macro="" textlink="">
          <xdr:nvSpPr>
            <xdr:cNvPr id="8209" name="Option Button 17" hidden="1">
              <a:extLst>
                <a:ext uri="{63B3BB69-23CF-44E3-9099-C40C66FF867C}">
                  <a14:compatExt spid="_x0000_s8209"/>
                </a:ext>
                <a:ext uri="{FF2B5EF4-FFF2-40B4-BE49-F238E27FC236}">
                  <a16:creationId xmlns:a16="http://schemas.microsoft.com/office/drawing/2014/main" xmlns="" id="{00000000-0008-0000-03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22</xdr:row>
          <xdr:rowOff>123825</xdr:rowOff>
        </xdr:from>
        <xdr:to>
          <xdr:col>10</xdr:col>
          <xdr:colOff>504825</xdr:colOff>
          <xdr:row>22</xdr:row>
          <xdr:rowOff>342900</xdr:rowOff>
        </xdr:to>
        <xdr:sp macro="" textlink="">
          <xdr:nvSpPr>
            <xdr:cNvPr id="8210" name="Option Button 18" hidden="1">
              <a:extLst>
                <a:ext uri="{63B3BB69-23CF-44E3-9099-C40C66FF867C}">
                  <a14:compatExt spid="_x0000_s8210"/>
                </a:ext>
                <a:ext uri="{FF2B5EF4-FFF2-40B4-BE49-F238E27FC236}">
                  <a16:creationId xmlns:a16="http://schemas.microsoft.com/office/drawing/2014/main" xmlns="" id="{00000000-0008-0000-03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161925</xdr:rowOff>
        </xdr:from>
        <xdr:to>
          <xdr:col>11</xdr:col>
          <xdr:colOff>0</xdr:colOff>
          <xdr:row>33</xdr:row>
          <xdr:rowOff>0</xdr:rowOff>
        </xdr:to>
        <xdr:sp macro="" textlink="">
          <xdr:nvSpPr>
            <xdr:cNvPr id="8211" name="Group Box 19" hidden="1">
              <a:extLst>
                <a:ext uri="{63B3BB69-23CF-44E3-9099-C40C66FF867C}">
                  <a14:compatExt spid="_x0000_s8211"/>
                </a:ext>
                <a:ext uri="{FF2B5EF4-FFF2-40B4-BE49-F238E27FC236}">
                  <a16:creationId xmlns:a16="http://schemas.microsoft.com/office/drawing/2014/main" xmlns="" id="{00000000-0008-0000-0300-000013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32</xdr:row>
          <xdr:rowOff>123825</xdr:rowOff>
        </xdr:from>
        <xdr:to>
          <xdr:col>6</xdr:col>
          <xdr:colOff>504825</xdr:colOff>
          <xdr:row>32</xdr:row>
          <xdr:rowOff>342900</xdr:rowOff>
        </xdr:to>
        <xdr:sp macro="" textlink="">
          <xdr:nvSpPr>
            <xdr:cNvPr id="8212" name="Option Button 20" hidden="1">
              <a:extLst>
                <a:ext uri="{63B3BB69-23CF-44E3-9099-C40C66FF867C}">
                  <a14:compatExt spid="_x0000_s8212"/>
                </a:ext>
                <a:ext uri="{FF2B5EF4-FFF2-40B4-BE49-F238E27FC236}">
                  <a16:creationId xmlns:a16="http://schemas.microsoft.com/office/drawing/2014/main" xmlns="" id="{00000000-0008-0000-03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32</xdr:row>
          <xdr:rowOff>123825</xdr:rowOff>
        </xdr:from>
        <xdr:to>
          <xdr:col>7</xdr:col>
          <xdr:colOff>504825</xdr:colOff>
          <xdr:row>32</xdr:row>
          <xdr:rowOff>342900</xdr:rowOff>
        </xdr:to>
        <xdr:sp macro="" textlink="">
          <xdr:nvSpPr>
            <xdr:cNvPr id="8213" name="Option Button 21" hidden="1">
              <a:extLst>
                <a:ext uri="{63B3BB69-23CF-44E3-9099-C40C66FF867C}">
                  <a14:compatExt spid="_x0000_s8213"/>
                </a:ext>
                <a:ext uri="{FF2B5EF4-FFF2-40B4-BE49-F238E27FC236}">
                  <a16:creationId xmlns:a16="http://schemas.microsoft.com/office/drawing/2014/main" xmlns="" id="{00000000-0008-0000-03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32</xdr:row>
          <xdr:rowOff>123825</xdr:rowOff>
        </xdr:from>
        <xdr:to>
          <xdr:col>8</xdr:col>
          <xdr:colOff>504825</xdr:colOff>
          <xdr:row>32</xdr:row>
          <xdr:rowOff>342900</xdr:rowOff>
        </xdr:to>
        <xdr:sp macro="" textlink="">
          <xdr:nvSpPr>
            <xdr:cNvPr id="8214" name="Option Button 22" hidden="1">
              <a:extLst>
                <a:ext uri="{63B3BB69-23CF-44E3-9099-C40C66FF867C}">
                  <a14:compatExt spid="_x0000_s8214"/>
                </a:ext>
                <a:ext uri="{FF2B5EF4-FFF2-40B4-BE49-F238E27FC236}">
                  <a16:creationId xmlns:a16="http://schemas.microsoft.com/office/drawing/2014/main" xmlns="" id="{00000000-0008-0000-03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32</xdr:row>
          <xdr:rowOff>123825</xdr:rowOff>
        </xdr:from>
        <xdr:to>
          <xdr:col>9</xdr:col>
          <xdr:colOff>504825</xdr:colOff>
          <xdr:row>32</xdr:row>
          <xdr:rowOff>342900</xdr:rowOff>
        </xdr:to>
        <xdr:sp macro="" textlink="">
          <xdr:nvSpPr>
            <xdr:cNvPr id="8215" name="Option Button 23" hidden="1">
              <a:extLst>
                <a:ext uri="{63B3BB69-23CF-44E3-9099-C40C66FF867C}">
                  <a14:compatExt spid="_x0000_s8215"/>
                </a:ext>
                <a:ext uri="{FF2B5EF4-FFF2-40B4-BE49-F238E27FC236}">
                  <a16:creationId xmlns:a16="http://schemas.microsoft.com/office/drawing/2014/main" xmlns="" id="{00000000-0008-0000-03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32</xdr:row>
          <xdr:rowOff>123825</xdr:rowOff>
        </xdr:from>
        <xdr:to>
          <xdr:col>10</xdr:col>
          <xdr:colOff>504825</xdr:colOff>
          <xdr:row>32</xdr:row>
          <xdr:rowOff>342900</xdr:rowOff>
        </xdr:to>
        <xdr:sp macro="" textlink="">
          <xdr:nvSpPr>
            <xdr:cNvPr id="8216" name="Option Button 24" hidden="1">
              <a:extLst>
                <a:ext uri="{63B3BB69-23CF-44E3-9099-C40C66FF867C}">
                  <a14:compatExt spid="_x0000_s8216"/>
                </a:ext>
                <a:ext uri="{FF2B5EF4-FFF2-40B4-BE49-F238E27FC236}">
                  <a16:creationId xmlns:a16="http://schemas.microsoft.com/office/drawing/2014/main" xmlns="" id="{00000000-0008-0000-03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161925</xdr:rowOff>
        </xdr:from>
        <xdr:to>
          <xdr:col>11</xdr:col>
          <xdr:colOff>0</xdr:colOff>
          <xdr:row>31</xdr:row>
          <xdr:rowOff>0</xdr:rowOff>
        </xdr:to>
        <xdr:sp macro="" textlink="">
          <xdr:nvSpPr>
            <xdr:cNvPr id="8217" name="Group Box 25" hidden="1">
              <a:extLst>
                <a:ext uri="{63B3BB69-23CF-44E3-9099-C40C66FF867C}">
                  <a14:compatExt spid="_x0000_s8217"/>
                </a:ext>
                <a:ext uri="{FF2B5EF4-FFF2-40B4-BE49-F238E27FC236}">
                  <a16:creationId xmlns:a16="http://schemas.microsoft.com/office/drawing/2014/main" xmlns="" id="{00000000-0008-0000-0300-000019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30</xdr:row>
          <xdr:rowOff>123825</xdr:rowOff>
        </xdr:from>
        <xdr:to>
          <xdr:col>6</xdr:col>
          <xdr:colOff>504825</xdr:colOff>
          <xdr:row>30</xdr:row>
          <xdr:rowOff>342900</xdr:rowOff>
        </xdr:to>
        <xdr:sp macro="" textlink="">
          <xdr:nvSpPr>
            <xdr:cNvPr id="8218" name="Option Button 26" hidden="1">
              <a:extLst>
                <a:ext uri="{63B3BB69-23CF-44E3-9099-C40C66FF867C}">
                  <a14:compatExt spid="_x0000_s8218"/>
                </a:ext>
                <a:ext uri="{FF2B5EF4-FFF2-40B4-BE49-F238E27FC236}">
                  <a16:creationId xmlns:a16="http://schemas.microsoft.com/office/drawing/2014/main" xmlns="" id="{00000000-0008-0000-03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30</xdr:row>
          <xdr:rowOff>123825</xdr:rowOff>
        </xdr:from>
        <xdr:to>
          <xdr:col>7</xdr:col>
          <xdr:colOff>504825</xdr:colOff>
          <xdr:row>30</xdr:row>
          <xdr:rowOff>342900</xdr:rowOff>
        </xdr:to>
        <xdr:sp macro="" textlink="">
          <xdr:nvSpPr>
            <xdr:cNvPr id="8219" name="Option Button 27" hidden="1">
              <a:extLst>
                <a:ext uri="{63B3BB69-23CF-44E3-9099-C40C66FF867C}">
                  <a14:compatExt spid="_x0000_s8219"/>
                </a:ext>
                <a:ext uri="{FF2B5EF4-FFF2-40B4-BE49-F238E27FC236}">
                  <a16:creationId xmlns:a16="http://schemas.microsoft.com/office/drawing/2014/main" xmlns="" id="{00000000-0008-0000-03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30</xdr:row>
          <xdr:rowOff>123825</xdr:rowOff>
        </xdr:from>
        <xdr:to>
          <xdr:col>8</xdr:col>
          <xdr:colOff>504825</xdr:colOff>
          <xdr:row>30</xdr:row>
          <xdr:rowOff>342900</xdr:rowOff>
        </xdr:to>
        <xdr:sp macro="" textlink="">
          <xdr:nvSpPr>
            <xdr:cNvPr id="8220" name="Option Button 28" hidden="1">
              <a:extLst>
                <a:ext uri="{63B3BB69-23CF-44E3-9099-C40C66FF867C}">
                  <a14:compatExt spid="_x0000_s8220"/>
                </a:ext>
                <a:ext uri="{FF2B5EF4-FFF2-40B4-BE49-F238E27FC236}">
                  <a16:creationId xmlns:a16="http://schemas.microsoft.com/office/drawing/2014/main" xmlns="" id="{00000000-0008-0000-03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30</xdr:row>
          <xdr:rowOff>123825</xdr:rowOff>
        </xdr:from>
        <xdr:to>
          <xdr:col>9</xdr:col>
          <xdr:colOff>504825</xdr:colOff>
          <xdr:row>30</xdr:row>
          <xdr:rowOff>342900</xdr:rowOff>
        </xdr:to>
        <xdr:sp macro="" textlink="">
          <xdr:nvSpPr>
            <xdr:cNvPr id="8221" name="Option Button 29" hidden="1">
              <a:extLst>
                <a:ext uri="{63B3BB69-23CF-44E3-9099-C40C66FF867C}">
                  <a14:compatExt spid="_x0000_s8221"/>
                </a:ext>
                <a:ext uri="{FF2B5EF4-FFF2-40B4-BE49-F238E27FC236}">
                  <a16:creationId xmlns:a16="http://schemas.microsoft.com/office/drawing/2014/main" xmlns="" id="{00000000-0008-0000-03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30</xdr:row>
          <xdr:rowOff>123825</xdr:rowOff>
        </xdr:from>
        <xdr:to>
          <xdr:col>10</xdr:col>
          <xdr:colOff>504825</xdr:colOff>
          <xdr:row>30</xdr:row>
          <xdr:rowOff>342900</xdr:rowOff>
        </xdr:to>
        <xdr:sp macro="" textlink="">
          <xdr:nvSpPr>
            <xdr:cNvPr id="8222" name="Option Button 30" hidden="1">
              <a:extLst>
                <a:ext uri="{63B3BB69-23CF-44E3-9099-C40C66FF867C}">
                  <a14:compatExt spid="_x0000_s8222"/>
                </a:ext>
                <a:ext uri="{FF2B5EF4-FFF2-40B4-BE49-F238E27FC236}">
                  <a16:creationId xmlns:a16="http://schemas.microsoft.com/office/drawing/2014/main" xmlns="" id="{00000000-0008-0000-03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161925</xdr:rowOff>
        </xdr:from>
        <xdr:to>
          <xdr:col>11</xdr:col>
          <xdr:colOff>0</xdr:colOff>
          <xdr:row>25</xdr:row>
          <xdr:rowOff>0</xdr:rowOff>
        </xdr:to>
        <xdr:sp macro="" textlink="">
          <xdr:nvSpPr>
            <xdr:cNvPr id="8223" name="Group Box 31" hidden="1">
              <a:extLst>
                <a:ext uri="{63B3BB69-23CF-44E3-9099-C40C66FF867C}">
                  <a14:compatExt spid="_x0000_s8223"/>
                </a:ext>
                <a:ext uri="{FF2B5EF4-FFF2-40B4-BE49-F238E27FC236}">
                  <a16:creationId xmlns:a16="http://schemas.microsoft.com/office/drawing/2014/main" xmlns="" id="{00000000-0008-0000-0300-00001F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24</xdr:row>
          <xdr:rowOff>123825</xdr:rowOff>
        </xdr:from>
        <xdr:to>
          <xdr:col>6</xdr:col>
          <xdr:colOff>504825</xdr:colOff>
          <xdr:row>24</xdr:row>
          <xdr:rowOff>342900</xdr:rowOff>
        </xdr:to>
        <xdr:sp macro="" textlink="">
          <xdr:nvSpPr>
            <xdr:cNvPr id="8224" name="Option Button 32" hidden="1">
              <a:extLst>
                <a:ext uri="{63B3BB69-23CF-44E3-9099-C40C66FF867C}">
                  <a14:compatExt spid="_x0000_s8224"/>
                </a:ext>
                <a:ext uri="{FF2B5EF4-FFF2-40B4-BE49-F238E27FC236}">
                  <a16:creationId xmlns:a16="http://schemas.microsoft.com/office/drawing/2014/main" xmlns="" id="{00000000-0008-0000-03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24</xdr:row>
          <xdr:rowOff>123825</xdr:rowOff>
        </xdr:from>
        <xdr:to>
          <xdr:col>7</xdr:col>
          <xdr:colOff>504825</xdr:colOff>
          <xdr:row>24</xdr:row>
          <xdr:rowOff>342900</xdr:rowOff>
        </xdr:to>
        <xdr:sp macro="" textlink="">
          <xdr:nvSpPr>
            <xdr:cNvPr id="8225" name="Option Button 33" hidden="1">
              <a:extLst>
                <a:ext uri="{63B3BB69-23CF-44E3-9099-C40C66FF867C}">
                  <a14:compatExt spid="_x0000_s8225"/>
                </a:ext>
                <a:ext uri="{FF2B5EF4-FFF2-40B4-BE49-F238E27FC236}">
                  <a16:creationId xmlns:a16="http://schemas.microsoft.com/office/drawing/2014/main" xmlns="" id="{00000000-0008-0000-03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24</xdr:row>
          <xdr:rowOff>123825</xdr:rowOff>
        </xdr:from>
        <xdr:to>
          <xdr:col>8</xdr:col>
          <xdr:colOff>504825</xdr:colOff>
          <xdr:row>24</xdr:row>
          <xdr:rowOff>342900</xdr:rowOff>
        </xdr:to>
        <xdr:sp macro="" textlink="">
          <xdr:nvSpPr>
            <xdr:cNvPr id="8226" name="Option Button 34" hidden="1">
              <a:extLst>
                <a:ext uri="{63B3BB69-23CF-44E3-9099-C40C66FF867C}">
                  <a14:compatExt spid="_x0000_s8226"/>
                </a:ext>
                <a:ext uri="{FF2B5EF4-FFF2-40B4-BE49-F238E27FC236}">
                  <a16:creationId xmlns:a16="http://schemas.microsoft.com/office/drawing/2014/main" xmlns="" id="{00000000-0008-0000-03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24</xdr:row>
          <xdr:rowOff>123825</xdr:rowOff>
        </xdr:from>
        <xdr:to>
          <xdr:col>9</xdr:col>
          <xdr:colOff>504825</xdr:colOff>
          <xdr:row>24</xdr:row>
          <xdr:rowOff>342900</xdr:rowOff>
        </xdr:to>
        <xdr:sp macro="" textlink="">
          <xdr:nvSpPr>
            <xdr:cNvPr id="8227" name="Option Button 35" hidden="1">
              <a:extLst>
                <a:ext uri="{63B3BB69-23CF-44E3-9099-C40C66FF867C}">
                  <a14:compatExt spid="_x0000_s8227"/>
                </a:ext>
                <a:ext uri="{FF2B5EF4-FFF2-40B4-BE49-F238E27FC236}">
                  <a16:creationId xmlns:a16="http://schemas.microsoft.com/office/drawing/2014/main" xmlns="" id="{00000000-0008-0000-03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24</xdr:row>
          <xdr:rowOff>123825</xdr:rowOff>
        </xdr:from>
        <xdr:to>
          <xdr:col>10</xdr:col>
          <xdr:colOff>504825</xdr:colOff>
          <xdr:row>24</xdr:row>
          <xdr:rowOff>342900</xdr:rowOff>
        </xdr:to>
        <xdr:sp macro="" textlink="">
          <xdr:nvSpPr>
            <xdr:cNvPr id="8228" name="Option Button 36" hidden="1">
              <a:extLst>
                <a:ext uri="{63B3BB69-23CF-44E3-9099-C40C66FF867C}">
                  <a14:compatExt spid="_x0000_s8228"/>
                </a:ext>
                <a:ext uri="{FF2B5EF4-FFF2-40B4-BE49-F238E27FC236}">
                  <a16:creationId xmlns:a16="http://schemas.microsoft.com/office/drawing/2014/main" xmlns="" id="{00000000-0008-0000-03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xdr:col>
      <xdr:colOff>0</xdr:colOff>
      <xdr:row>1</xdr:row>
      <xdr:rowOff>47625</xdr:rowOff>
    </xdr:from>
    <xdr:to>
      <xdr:col>4</xdr:col>
      <xdr:colOff>1057066</xdr:colOff>
      <xdr:row>1</xdr:row>
      <xdr:rowOff>1487625</xdr:rowOff>
    </xdr:to>
    <xdr:pic>
      <xdr:nvPicPr>
        <xdr:cNvPr id="40" name="Picture 39">
          <a:extLst>
            <a:ext uri="{FF2B5EF4-FFF2-40B4-BE49-F238E27FC236}">
              <a16:creationId xmlns:a16="http://schemas.microsoft.com/office/drawing/2014/main" xmlns="" id="{00000000-0008-0000-0300-00002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4900" y="209550"/>
          <a:ext cx="1666666" cy="14400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0</xdr:colOff>
          <xdr:row>15</xdr:row>
          <xdr:rowOff>161925</xdr:rowOff>
        </xdr:from>
        <xdr:to>
          <xdr:col>11</xdr:col>
          <xdr:colOff>0</xdr:colOff>
          <xdr:row>17</xdr:row>
          <xdr:rowOff>0</xdr:rowOff>
        </xdr:to>
        <xdr:sp macro="" textlink="">
          <xdr:nvSpPr>
            <xdr:cNvPr id="8235" name="Group Box 43" hidden="1">
              <a:extLst>
                <a:ext uri="{63B3BB69-23CF-44E3-9099-C40C66FF867C}">
                  <a14:compatExt spid="_x0000_s8235"/>
                </a:ext>
                <a:ext uri="{FF2B5EF4-FFF2-40B4-BE49-F238E27FC236}">
                  <a16:creationId xmlns:a16="http://schemas.microsoft.com/office/drawing/2014/main" xmlns="" id="{00000000-0008-0000-0300-00002B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16</xdr:row>
          <xdr:rowOff>123825</xdr:rowOff>
        </xdr:from>
        <xdr:to>
          <xdr:col>6</xdr:col>
          <xdr:colOff>504825</xdr:colOff>
          <xdr:row>16</xdr:row>
          <xdr:rowOff>342900</xdr:rowOff>
        </xdr:to>
        <xdr:sp macro="" textlink="">
          <xdr:nvSpPr>
            <xdr:cNvPr id="8236" name="Option Button 44" hidden="1">
              <a:extLst>
                <a:ext uri="{63B3BB69-23CF-44E3-9099-C40C66FF867C}">
                  <a14:compatExt spid="_x0000_s8236"/>
                </a:ext>
                <a:ext uri="{FF2B5EF4-FFF2-40B4-BE49-F238E27FC236}">
                  <a16:creationId xmlns:a16="http://schemas.microsoft.com/office/drawing/2014/main" xmlns="" id="{00000000-0008-0000-03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16</xdr:row>
          <xdr:rowOff>123825</xdr:rowOff>
        </xdr:from>
        <xdr:to>
          <xdr:col>7</xdr:col>
          <xdr:colOff>504825</xdr:colOff>
          <xdr:row>16</xdr:row>
          <xdr:rowOff>342900</xdr:rowOff>
        </xdr:to>
        <xdr:sp macro="" textlink="">
          <xdr:nvSpPr>
            <xdr:cNvPr id="8237" name="Option Button 45" hidden="1">
              <a:extLst>
                <a:ext uri="{63B3BB69-23CF-44E3-9099-C40C66FF867C}">
                  <a14:compatExt spid="_x0000_s8237"/>
                </a:ext>
                <a:ext uri="{FF2B5EF4-FFF2-40B4-BE49-F238E27FC236}">
                  <a16:creationId xmlns:a16="http://schemas.microsoft.com/office/drawing/2014/main" xmlns="" id="{00000000-0008-0000-03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16</xdr:row>
          <xdr:rowOff>123825</xdr:rowOff>
        </xdr:from>
        <xdr:to>
          <xdr:col>8</xdr:col>
          <xdr:colOff>504825</xdr:colOff>
          <xdr:row>16</xdr:row>
          <xdr:rowOff>342900</xdr:rowOff>
        </xdr:to>
        <xdr:sp macro="" textlink="">
          <xdr:nvSpPr>
            <xdr:cNvPr id="8238" name="Option Button 46" hidden="1">
              <a:extLst>
                <a:ext uri="{63B3BB69-23CF-44E3-9099-C40C66FF867C}">
                  <a14:compatExt spid="_x0000_s8238"/>
                </a:ext>
                <a:ext uri="{FF2B5EF4-FFF2-40B4-BE49-F238E27FC236}">
                  <a16:creationId xmlns:a16="http://schemas.microsoft.com/office/drawing/2014/main" xmlns="" id="{00000000-0008-0000-03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16</xdr:row>
          <xdr:rowOff>123825</xdr:rowOff>
        </xdr:from>
        <xdr:to>
          <xdr:col>9</xdr:col>
          <xdr:colOff>504825</xdr:colOff>
          <xdr:row>16</xdr:row>
          <xdr:rowOff>342900</xdr:rowOff>
        </xdr:to>
        <xdr:sp macro="" textlink="">
          <xdr:nvSpPr>
            <xdr:cNvPr id="8239" name="Option Button 47" hidden="1">
              <a:extLst>
                <a:ext uri="{63B3BB69-23CF-44E3-9099-C40C66FF867C}">
                  <a14:compatExt spid="_x0000_s8239"/>
                </a:ext>
                <a:ext uri="{FF2B5EF4-FFF2-40B4-BE49-F238E27FC236}">
                  <a16:creationId xmlns:a16="http://schemas.microsoft.com/office/drawing/2014/main" xmlns="" id="{00000000-0008-0000-03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16</xdr:row>
          <xdr:rowOff>123825</xdr:rowOff>
        </xdr:from>
        <xdr:to>
          <xdr:col>10</xdr:col>
          <xdr:colOff>504825</xdr:colOff>
          <xdr:row>16</xdr:row>
          <xdr:rowOff>342900</xdr:rowOff>
        </xdr:to>
        <xdr:sp macro="" textlink="">
          <xdr:nvSpPr>
            <xdr:cNvPr id="8240" name="Option Button 48" hidden="1">
              <a:extLst>
                <a:ext uri="{63B3BB69-23CF-44E3-9099-C40C66FF867C}">
                  <a14:compatExt spid="_x0000_s8240"/>
                </a:ext>
                <a:ext uri="{FF2B5EF4-FFF2-40B4-BE49-F238E27FC236}">
                  <a16:creationId xmlns:a16="http://schemas.microsoft.com/office/drawing/2014/main" xmlns="" id="{00000000-0008-0000-03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161925</xdr:rowOff>
        </xdr:from>
        <xdr:to>
          <xdr:col>11</xdr:col>
          <xdr:colOff>0</xdr:colOff>
          <xdr:row>35</xdr:row>
          <xdr:rowOff>0</xdr:rowOff>
        </xdr:to>
        <xdr:sp macro="" textlink="">
          <xdr:nvSpPr>
            <xdr:cNvPr id="8247" name="Group Box 55" hidden="1">
              <a:extLst>
                <a:ext uri="{63B3BB69-23CF-44E3-9099-C40C66FF867C}">
                  <a14:compatExt spid="_x0000_s8247"/>
                </a:ext>
                <a:ext uri="{FF2B5EF4-FFF2-40B4-BE49-F238E27FC236}">
                  <a16:creationId xmlns:a16="http://schemas.microsoft.com/office/drawing/2014/main" xmlns="" id="{00000000-0008-0000-0300-000037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34</xdr:row>
          <xdr:rowOff>123825</xdr:rowOff>
        </xdr:from>
        <xdr:to>
          <xdr:col>6</xdr:col>
          <xdr:colOff>504825</xdr:colOff>
          <xdr:row>34</xdr:row>
          <xdr:rowOff>342900</xdr:rowOff>
        </xdr:to>
        <xdr:sp macro="" textlink="">
          <xdr:nvSpPr>
            <xdr:cNvPr id="8248" name="Option Button 56" hidden="1">
              <a:extLst>
                <a:ext uri="{63B3BB69-23CF-44E3-9099-C40C66FF867C}">
                  <a14:compatExt spid="_x0000_s8248"/>
                </a:ext>
                <a:ext uri="{FF2B5EF4-FFF2-40B4-BE49-F238E27FC236}">
                  <a16:creationId xmlns:a16="http://schemas.microsoft.com/office/drawing/2014/main" xmlns="" id="{00000000-0008-0000-03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34</xdr:row>
          <xdr:rowOff>123825</xdr:rowOff>
        </xdr:from>
        <xdr:to>
          <xdr:col>7</xdr:col>
          <xdr:colOff>504825</xdr:colOff>
          <xdr:row>34</xdr:row>
          <xdr:rowOff>342900</xdr:rowOff>
        </xdr:to>
        <xdr:sp macro="" textlink="">
          <xdr:nvSpPr>
            <xdr:cNvPr id="8249" name="Option Button 57" hidden="1">
              <a:extLst>
                <a:ext uri="{63B3BB69-23CF-44E3-9099-C40C66FF867C}">
                  <a14:compatExt spid="_x0000_s8249"/>
                </a:ext>
                <a:ext uri="{FF2B5EF4-FFF2-40B4-BE49-F238E27FC236}">
                  <a16:creationId xmlns:a16="http://schemas.microsoft.com/office/drawing/2014/main" xmlns="" id="{00000000-0008-0000-0300-00003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34</xdr:row>
          <xdr:rowOff>123825</xdr:rowOff>
        </xdr:from>
        <xdr:to>
          <xdr:col>8</xdr:col>
          <xdr:colOff>504825</xdr:colOff>
          <xdr:row>34</xdr:row>
          <xdr:rowOff>342900</xdr:rowOff>
        </xdr:to>
        <xdr:sp macro="" textlink="">
          <xdr:nvSpPr>
            <xdr:cNvPr id="8250" name="Option Button 58" hidden="1">
              <a:extLst>
                <a:ext uri="{63B3BB69-23CF-44E3-9099-C40C66FF867C}">
                  <a14:compatExt spid="_x0000_s8250"/>
                </a:ext>
                <a:ext uri="{FF2B5EF4-FFF2-40B4-BE49-F238E27FC236}">
                  <a16:creationId xmlns:a16="http://schemas.microsoft.com/office/drawing/2014/main" xmlns="" id="{00000000-0008-0000-03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34</xdr:row>
          <xdr:rowOff>123825</xdr:rowOff>
        </xdr:from>
        <xdr:to>
          <xdr:col>9</xdr:col>
          <xdr:colOff>504825</xdr:colOff>
          <xdr:row>34</xdr:row>
          <xdr:rowOff>342900</xdr:rowOff>
        </xdr:to>
        <xdr:sp macro="" textlink="">
          <xdr:nvSpPr>
            <xdr:cNvPr id="8251" name="Option Button 59" hidden="1">
              <a:extLst>
                <a:ext uri="{63B3BB69-23CF-44E3-9099-C40C66FF867C}">
                  <a14:compatExt spid="_x0000_s8251"/>
                </a:ext>
                <a:ext uri="{FF2B5EF4-FFF2-40B4-BE49-F238E27FC236}">
                  <a16:creationId xmlns:a16="http://schemas.microsoft.com/office/drawing/2014/main" xmlns="" id="{00000000-0008-0000-03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34</xdr:row>
          <xdr:rowOff>123825</xdr:rowOff>
        </xdr:from>
        <xdr:to>
          <xdr:col>10</xdr:col>
          <xdr:colOff>504825</xdr:colOff>
          <xdr:row>34</xdr:row>
          <xdr:rowOff>342900</xdr:rowOff>
        </xdr:to>
        <xdr:sp macro="" textlink="">
          <xdr:nvSpPr>
            <xdr:cNvPr id="8252" name="Option Button 60" hidden="1">
              <a:extLst>
                <a:ext uri="{63B3BB69-23CF-44E3-9099-C40C66FF867C}">
                  <a14:compatExt spid="_x0000_s8252"/>
                </a:ext>
                <a:ext uri="{FF2B5EF4-FFF2-40B4-BE49-F238E27FC236}">
                  <a16:creationId xmlns:a16="http://schemas.microsoft.com/office/drawing/2014/main" xmlns="" id="{00000000-0008-0000-03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41</xdr:row>
          <xdr:rowOff>161925</xdr:rowOff>
        </xdr:from>
        <xdr:to>
          <xdr:col>11</xdr:col>
          <xdr:colOff>0</xdr:colOff>
          <xdr:row>43</xdr:row>
          <xdr:rowOff>0</xdr:rowOff>
        </xdr:to>
        <xdr:sp macro="" textlink="">
          <xdr:nvSpPr>
            <xdr:cNvPr id="8253" name="Group Box 61" hidden="1">
              <a:extLst>
                <a:ext uri="{63B3BB69-23CF-44E3-9099-C40C66FF867C}">
                  <a14:compatExt spid="_x0000_s8253"/>
                </a:ext>
                <a:ext uri="{FF2B5EF4-FFF2-40B4-BE49-F238E27FC236}">
                  <a16:creationId xmlns:a16="http://schemas.microsoft.com/office/drawing/2014/main" xmlns="" id="{00000000-0008-0000-0300-00003D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42</xdr:row>
          <xdr:rowOff>123825</xdr:rowOff>
        </xdr:from>
        <xdr:to>
          <xdr:col>6</xdr:col>
          <xdr:colOff>504825</xdr:colOff>
          <xdr:row>42</xdr:row>
          <xdr:rowOff>342900</xdr:rowOff>
        </xdr:to>
        <xdr:sp macro="" textlink="">
          <xdr:nvSpPr>
            <xdr:cNvPr id="8254" name="Option Button 62" hidden="1">
              <a:extLst>
                <a:ext uri="{63B3BB69-23CF-44E3-9099-C40C66FF867C}">
                  <a14:compatExt spid="_x0000_s8254"/>
                </a:ext>
                <a:ext uri="{FF2B5EF4-FFF2-40B4-BE49-F238E27FC236}">
                  <a16:creationId xmlns:a16="http://schemas.microsoft.com/office/drawing/2014/main" xmlns="" id="{00000000-0008-0000-0300-00003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42</xdr:row>
          <xdr:rowOff>123825</xdr:rowOff>
        </xdr:from>
        <xdr:to>
          <xdr:col>7</xdr:col>
          <xdr:colOff>504825</xdr:colOff>
          <xdr:row>42</xdr:row>
          <xdr:rowOff>342900</xdr:rowOff>
        </xdr:to>
        <xdr:sp macro="" textlink="">
          <xdr:nvSpPr>
            <xdr:cNvPr id="8255" name="Option Button 63" hidden="1">
              <a:extLst>
                <a:ext uri="{63B3BB69-23CF-44E3-9099-C40C66FF867C}">
                  <a14:compatExt spid="_x0000_s8255"/>
                </a:ext>
                <a:ext uri="{FF2B5EF4-FFF2-40B4-BE49-F238E27FC236}">
                  <a16:creationId xmlns:a16="http://schemas.microsoft.com/office/drawing/2014/main" xmlns="" id="{00000000-0008-0000-0300-00003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42</xdr:row>
          <xdr:rowOff>123825</xdr:rowOff>
        </xdr:from>
        <xdr:to>
          <xdr:col>8</xdr:col>
          <xdr:colOff>504825</xdr:colOff>
          <xdr:row>42</xdr:row>
          <xdr:rowOff>342900</xdr:rowOff>
        </xdr:to>
        <xdr:sp macro="" textlink="">
          <xdr:nvSpPr>
            <xdr:cNvPr id="8256" name="Option Button 64" hidden="1">
              <a:extLst>
                <a:ext uri="{63B3BB69-23CF-44E3-9099-C40C66FF867C}">
                  <a14:compatExt spid="_x0000_s8256"/>
                </a:ext>
                <a:ext uri="{FF2B5EF4-FFF2-40B4-BE49-F238E27FC236}">
                  <a16:creationId xmlns:a16="http://schemas.microsoft.com/office/drawing/2014/main" xmlns="" id="{00000000-0008-0000-0300-00004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42</xdr:row>
          <xdr:rowOff>123825</xdr:rowOff>
        </xdr:from>
        <xdr:to>
          <xdr:col>9</xdr:col>
          <xdr:colOff>504825</xdr:colOff>
          <xdr:row>42</xdr:row>
          <xdr:rowOff>342900</xdr:rowOff>
        </xdr:to>
        <xdr:sp macro="" textlink="">
          <xdr:nvSpPr>
            <xdr:cNvPr id="8257" name="Option Button 65" hidden="1">
              <a:extLst>
                <a:ext uri="{63B3BB69-23CF-44E3-9099-C40C66FF867C}">
                  <a14:compatExt spid="_x0000_s8257"/>
                </a:ext>
                <a:ext uri="{FF2B5EF4-FFF2-40B4-BE49-F238E27FC236}">
                  <a16:creationId xmlns:a16="http://schemas.microsoft.com/office/drawing/2014/main" xmlns="" id="{00000000-0008-0000-0300-00004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42</xdr:row>
          <xdr:rowOff>123825</xdr:rowOff>
        </xdr:from>
        <xdr:to>
          <xdr:col>10</xdr:col>
          <xdr:colOff>504825</xdr:colOff>
          <xdr:row>42</xdr:row>
          <xdr:rowOff>342900</xdr:rowOff>
        </xdr:to>
        <xdr:sp macro="" textlink="">
          <xdr:nvSpPr>
            <xdr:cNvPr id="8258" name="Option Button 66" hidden="1">
              <a:extLst>
                <a:ext uri="{63B3BB69-23CF-44E3-9099-C40C66FF867C}">
                  <a14:compatExt spid="_x0000_s8258"/>
                </a:ext>
                <a:ext uri="{FF2B5EF4-FFF2-40B4-BE49-F238E27FC236}">
                  <a16:creationId xmlns:a16="http://schemas.microsoft.com/office/drawing/2014/main" xmlns="" id="{00000000-0008-0000-0300-00004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39</xdr:row>
          <xdr:rowOff>161925</xdr:rowOff>
        </xdr:from>
        <xdr:to>
          <xdr:col>11</xdr:col>
          <xdr:colOff>0</xdr:colOff>
          <xdr:row>41</xdr:row>
          <xdr:rowOff>0</xdr:rowOff>
        </xdr:to>
        <xdr:sp macro="" textlink="">
          <xdr:nvSpPr>
            <xdr:cNvPr id="8259" name="Group Box 67" hidden="1">
              <a:extLst>
                <a:ext uri="{63B3BB69-23CF-44E3-9099-C40C66FF867C}">
                  <a14:compatExt spid="_x0000_s8259"/>
                </a:ext>
                <a:ext uri="{FF2B5EF4-FFF2-40B4-BE49-F238E27FC236}">
                  <a16:creationId xmlns:a16="http://schemas.microsoft.com/office/drawing/2014/main" xmlns="" id="{00000000-0008-0000-0300-000043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40</xdr:row>
          <xdr:rowOff>123825</xdr:rowOff>
        </xdr:from>
        <xdr:to>
          <xdr:col>6</xdr:col>
          <xdr:colOff>504825</xdr:colOff>
          <xdr:row>40</xdr:row>
          <xdr:rowOff>342900</xdr:rowOff>
        </xdr:to>
        <xdr:sp macro="" textlink="">
          <xdr:nvSpPr>
            <xdr:cNvPr id="8260" name="Option Button 68" hidden="1">
              <a:extLst>
                <a:ext uri="{63B3BB69-23CF-44E3-9099-C40C66FF867C}">
                  <a14:compatExt spid="_x0000_s8260"/>
                </a:ext>
                <a:ext uri="{FF2B5EF4-FFF2-40B4-BE49-F238E27FC236}">
                  <a16:creationId xmlns:a16="http://schemas.microsoft.com/office/drawing/2014/main" xmlns="" id="{00000000-0008-0000-0300-00004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40</xdr:row>
          <xdr:rowOff>123825</xdr:rowOff>
        </xdr:from>
        <xdr:to>
          <xdr:col>7</xdr:col>
          <xdr:colOff>504825</xdr:colOff>
          <xdr:row>40</xdr:row>
          <xdr:rowOff>342900</xdr:rowOff>
        </xdr:to>
        <xdr:sp macro="" textlink="">
          <xdr:nvSpPr>
            <xdr:cNvPr id="8261" name="Option Button 69" hidden="1">
              <a:extLst>
                <a:ext uri="{63B3BB69-23CF-44E3-9099-C40C66FF867C}">
                  <a14:compatExt spid="_x0000_s8261"/>
                </a:ext>
                <a:ext uri="{FF2B5EF4-FFF2-40B4-BE49-F238E27FC236}">
                  <a16:creationId xmlns:a16="http://schemas.microsoft.com/office/drawing/2014/main" xmlns="" id="{00000000-0008-0000-0300-00004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40</xdr:row>
          <xdr:rowOff>123825</xdr:rowOff>
        </xdr:from>
        <xdr:to>
          <xdr:col>8</xdr:col>
          <xdr:colOff>504825</xdr:colOff>
          <xdr:row>40</xdr:row>
          <xdr:rowOff>342900</xdr:rowOff>
        </xdr:to>
        <xdr:sp macro="" textlink="">
          <xdr:nvSpPr>
            <xdr:cNvPr id="8262" name="Option Button 70" hidden="1">
              <a:extLst>
                <a:ext uri="{63B3BB69-23CF-44E3-9099-C40C66FF867C}">
                  <a14:compatExt spid="_x0000_s8262"/>
                </a:ext>
                <a:ext uri="{FF2B5EF4-FFF2-40B4-BE49-F238E27FC236}">
                  <a16:creationId xmlns:a16="http://schemas.microsoft.com/office/drawing/2014/main" xmlns="" id="{00000000-0008-0000-0300-00004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40</xdr:row>
          <xdr:rowOff>123825</xdr:rowOff>
        </xdr:from>
        <xdr:to>
          <xdr:col>9</xdr:col>
          <xdr:colOff>504825</xdr:colOff>
          <xdr:row>40</xdr:row>
          <xdr:rowOff>342900</xdr:rowOff>
        </xdr:to>
        <xdr:sp macro="" textlink="">
          <xdr:nvSpPr>
            <xdr:cNvPr id="8263" name="Option Button 71" hidden="1">
              <a:extLst>
                <a:ext uri="{63B3BB69-23CF-44E3-9099-C40C66FF867C}">
                  <a14:compatExt spid="_x0000_s8263"/>
                </a:ext>
                <a:ext uri="{FF2B5EF4-FFF2-40B4-BE49-F238E27FC236}">
                  <a16:creationId xmlns:a16="http://schemas.microsoft.com/office/drawing/2014/main" xmlns="" id="{00000000-0008-0000-0300-00004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40</xdr:row>
          <xdr:rowOff>123825</xdr:rowOff>
        </xdr:from>
        <xdr:to>
          <xdr:col>10</xdr:col>
          <xdr:colOff>504825</xdr:colOff>
          <xdr:row>40</xdr:row>
          <xdr:rowOff>342900</xdr:rowOff>
        </xdr:to>
        <xdr:sp macro="" textlink="">
          <xdr:nvSpPr>
            <xdr:cNvPr id="8264" name="Option Button 72" hidden="1">
              <a:extLst>
                <a:ext uri="{63B3BB69-23CF-44E3-9099-C40C66FF867C}">
                  <a14:compatExt spid="_x0000_s8264"/>
                </a:ext>
                <a:ext uri="{FF2B5EF4-FFF2-40B4-BE49-F238E27FC236}">
                  <a16:creationId xmlns:a16="http://schemas.microsoft.com/office/drawing/2014/main" xmlns="" id="{00000000-0008-0000-0300-00004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43</xdr:row>
          <xdr:rowOff>161925</xdr:rowOff>
        </xdr:from>
        <xdr:to>
          <xdr:col>11</xdr:col>
          <xdr:colOff>0</xdr:colOff>
          <xdr:row>45</xdr:row>
          <xdr:rowOff>0</xdr:rowOff>
        </xdr:to>
        <xdr:sp macro="" textlink="">
          <xdr:nvSpPr>
            <xdr:cNvPr id="8265" name="Group Box 73" hidden="1">
              <a:extLst>
                <a:ext uri="{63B3BB69-23CF-44E3-9099-C40C66FF867C}">
                  <a14:compatExt spid="_x0000_s8265"/>
                </a:ext>
                <a:ext uri="{FF2B5EF4-FFF2-40B4-BE49-F238E27FC236}">
                  <a16:creationId xmlns:a16="http://schemas.microsoft.com/office/drawing/2014/main" xmlns="" id="{00000000-0008-0000-0300-000049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44</xdr:row>
          <xdr:rowOff>123825</xdr:rowOff>
        </xdr:from>
        <xdr:to>
          <xdr:col>6</xdr:col>
          <xdr:colOff>504825</xdr:colOff>
          <xdr:row>44</xdr:row>
          <xdr:rowOff>342900</xdr:rowOff>
        </xdr:to>
        <xdr:sp macro="" textlink="">
          <xdr:nvSpPr>
            <xdr:cNvPr id="8266" name="Option Button 74" hidden="1">
              <a:extLst>
                <a:ext uri="{63B3BB69-23CF-44E3-9099-C40C66FF867C}">
                  <a14:compatExt spid="_x0000_s8266"/>
                </a:ext>
                <a:ext uri="{FF2B5EF4-FFF2-40B4-BE49-F238E27FC236}">
                  <a16:creationId xmlns:a16="http://schemas.microsoft.com/office/drawing/2014/main" xmlns="" id="{00000000-0008-0000-03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44</xdr:row>
          <xdr:rowOff>123825</xdr:rowOff>
        </xdr:from>
        <xdr:to>
          <xdr:col>7</xdr:col>
          <xdr:colOff>504825</xdr:colOff>
          <xdr:row>44</xdr:row>
          <xdr:rowOff>342900</xdr:rowOff>
        </xdr:to>
        <xdr:sp macro="" textlink="">
          <xdr:nvSpPr>
            <xdr:cNvPr id="8267" name="Option Button 75" hidden="1">
              <a:extLst>
                <a:ext uri="{63B3BB69-23CF-44E3-9099-C40C66FF867C}">
                  <a14:compatExt spid="_x0000_s8267"/>
                </a:ext>
                <a:ext uri="{FF2B5EF4-FFF2-40B4-BE49-F238E27FC236}">
                  <a16:creationId xmlns:a16="http://schemas.microsoft.com/office/drawing/2014/main" xmlns="" id="{00000000-0008-0000-0300-00004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44</xdr:row>
          <xdr:rowOff>123825</xdr:rowOff>
        </xdr:from>
        <xdr:to>
          <xdr:col>8</xdr:col>
          <xdr:colOff>504825</xdr:colOff>
          <xdr:row>44</xdr:row>
          <xdr:rowOff>342900</xdr:rowOff>
        </xdr:to>
        <xdr:sp macro="" textlink="">
          <xdr:nvSpPr>
            <xdr:cNvPr id="8268" name="Option Button 76" hidden="1">
              <a:extLst>
                <a:ext uri="{63B3BB69-23CF-44E3-9099-C40C66FF867C}">
                  <a14:compatExt spid="_x0000_s8268"/>
                </a:ext>
                <a:ext uri="{FF2B5EF4-FFF2-40B4-BE49-F238E27FC236}">
                  <a16:creationId xmlns:a16="http://schemas.microsoft.com/office/drawing/2014/main" xmlns="" id="{00000000-0008-0000-03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44</xdr:row>
          <xdr:rowOff>123825</xdr:rowOff>
        </xdr:from>
        <xdr:to>
          <xdr:col>9</xdr:col>
          <xdr:colOff>504825</xdr:colOff>
          <xdr:row>44</xdr:row>
          <xdr:rowOff>342900</xdr:rowOff>
        </xdr:to>
        <xdr:sp macro="" textlink="">
          <xdr:nvSpPr>
            <xdr:cNvPr id="8269" name="Option Button 77" hidden="1">
              <a:extLst>
                <a:ext uri="{63B3BB69-23CF-44E3-9099-C40C66FF867C}">
                  <a14:compatExt spid="_x0000_s8269"/>
                </a:ext>
                <a:ext uri="{FF2B5EF4-FFF2-40B4-BE49-F238E27FC236}">
                  <a16:creationId xmlns:a16="http://schemas.microsoft.com/office/drawing/2014/main" xmlns="" id="{00000000-0008-0000-0300-00004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44</xdr:row>
          <xdr:rowOff>123825</xdr:rowOff>
        </xdr:from>
        <xdr:to>
          <xdr:col>10</xdr:col>
          <xdr:colOff>504825</xdr:colOff>
          <xdr:row>44</xdr:row>
          <xdr:rowOff>342900</xdr:rowOff>
        </xdr:to>
        <xdr:sp macro="" textlink="">
          <xdr:nvSpPr>
            <xdr:cNvPr id="8270" name="Option Button 78" hidden="1">
              <a:extLst>
                <a:ext uri="{63B3BB69-23CF-44E3-9099-C40C66FF867C}">
                  <a14:compatExt spid="_x0000_s8270"/>
                </a:ext>
                <a:ext uri="{FF2B5EF4-FFF2-40B4-BE49-F238E27FC236}">
                  <a16:creationId xmlns:a16="http://schemas.microsoft.com/office/drawing/2014/main" xmlns="" id="{00000000-0008-0000-0300-00004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xdr:col>
      <xdr:colOff>0</xdr:colOff>
      <xdr:row>1</xdr:row>
      <xdr:rowOff>47625</xdr:rowOff>
    </xdr:from>
    <xdr:to>
      <xdr:col>4</xdr:col>
      <xdr:colOff>1057066</xdr:colOff>
      <xdr:row>1</xdr:row>
      <xdr:rowOff>1487625</xdr:rowOff>
    </xdr:to>
    <xdr:pic>
      <xdr:nvPicPr>
        <xdr:cNvPr id="69" name="Picture 68">
          <a:extLst>
            <a:ext uri="{FF2B5EF4-FFF2-40B4-BE49-F238E27FC236}">
              <a16:creationId xmlns:a16="http://schemas.microsoft.com/office/drawing/2014/main" xmlns="" id="{00000000-0008-0000-0300-00004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6275" y="209550"/>
          <a:ext cx="1666666" cy="144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11</xdr:row>
          <xdr:rowOff>161925</xdr:rowOff>
        </xdr:from>
        <xdr:to>
          <xdr:col>11</xdr:col>
          <xdr:colOff>0</xdr:colOff>
          <xdr:row>13</xdr:row>
          <xdr:rowOff>0</xdr:rowOff>
        </xdr:to>
        <xdr:sp macro="" textlink="">
          <xdr:nvSpPr>
            <xdr:cNvPr id="9217" name="Group Box 1" hidden="1">
              <a:extLst>
                <a:ext uri="{63B3BB69-23CF-44E3-9099-C40C66FF867C}">
                  <a14:compatExt spid="_x0000_s9217"/>
                </a:ext>
                <a:ext uri="{FF2B5EF4-FFF2-40B4-BE49-F238E27FC236}">
                  <a16:creationId xmlns:a16="http://schemas.microsoft.com/office/drawing/2014/main" xmlns="" id="{00000000-0008-0000-0400-000001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12</xdr:row>
          <xdr:rowOff>123825</xdr:rowOff>
        </xdr:from>
        <xdr:to>
          <xdr:col>6</xdr:col>
          <xdr:colOff>504825</xdr:colOff>
          <xdr:row>12</xdr:row>
          <xdr:rowOff>342900</xdr:rowOff>
        </xdr:to>
        <xdr:sp macro="" textlink="">
          <xdr:nvSpPr>
            <xdr:cNvPr id="9218" name="Option Button 2" hidden="1">
              <a:extLst>
                <a:ext uri="{63B3BB69-23CF-44E3-9099-C40C66FF867C}">
                  <a14:compatExt spid="_x0000_s9218"/>
                </a:ext>
                <a:ext uri="{FF2B5EF4-FFF2-40B4-BE49-F238E27FC236}">
                  <a16:creationId xmlns:a16="http://schemas.microsoft.com/office/drawing/2014/main" xmlns="" id="{00000000-0008-0000-04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12</xdr:row>
          <xdr:rowOff>123825</xdr:rowOff>
        </xdr:from>
        <xdr:to>
          <xdr:col>7</xdr:col>
          <xdr:colOff>504825</xdr:colOff>
          <xdr:row>12</xdr:row>
          <xdr:rowOff>342900</xdr:rowOff>
        </xdr:to>
        <xdr:sp macro="" textlink="">
          <xdr:nvSpPr>
            <xdr:cNvPr id="9219" name="Option Button 3" hidden="1">
              <a:extLst>
                <a:ext uri="{63B3BB69-23CF-44E3-9099-C40C66FF867C}">
                  <a14:compatExt spid="_x0000_s9219"/>
                </a:ext>
                <a:ext uri="{FF2B5EF4-FFF2-40B4-BE49-F238E27FC236}">
                  <a16:creationId xmlns:a16="http://schemas.microsoft.com/office/drawing/2014/main" xmlns="" id="{00000000-0008-0000-04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12</xdr:row>
          <xdr:rowOff>123825</xdr:rowOff>
        </xdr:from>
        <xdr:to>
          <xdr:col>8</xdr:col>
          <xdr:colOff>504825</xdr:colOff>
          <xdr:row>12</xdr:row>
          <xdr:rowOff>342900</xdr:rowOff>
        </xdr:to>
        <xdr:sp macro="" textlink="">
          <xdr:nvSpPr>
            <xdr:cNvPr id="9220" name="Option Button 4" hidden="1">
              <a:extLst>
                <a:ext uri="{63B3BB69-23CF-44E3-9099-C40C66FF867C}">
                  <a14:compatExt spid="_x0000_s9220"/>
                </a:ext>
                <a:ext uri="{FF2B5EF4-FFF2-40B4-BE49-F238E27FC236}">
                  <a16:creationId xmlns:a16="http://schemas.microsoft.com/office/drawing/2014/main" xmlns="" id="{00000000-0008-0000-04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12</xdr:row>
          <xdr:rowOff>123825</xdr:rowOff>
        </xdr:from>
        <xdr:to>
          <xdr:col>9</xdr:col>
          <xdr:colOff>504825</xdr:colOff>
          <xdr:row>12</xdr:row>
          <xdr:rowOff>342900</xdr:rowOff>
        </xdr:to>
        <xdr:sp macro="" textlink="">
          <xdr:nvSpPr>
            <xdr:cNvPr id="9221" name="Option Button 5" hidden="1">
              <a:extLst>
                <a:ext uri="{63B3BB69-23CF-44E3-9099-C40C66FF867C}">
                  <a14:compatExt spid="_x0000_s9221"/>
                </a:ext>
                <a:ext uri="{FF2B5EF4-FFF2-40B4-BE49-F238E27FC236}">
                  <a16:creationId xmlns:a16="http://schemas.microsoft.com/office/drawing/2014/main" xmlns="" id="{00000000-0008-0000-04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12</xdr:row>
          <xdr:rowOff>123825</xdr:rowOff>
        </xdr:from>
        <xdr:to>
          <xdr:col>10</xdr:col>
          <xdr:colOff>504825</xdr:colOff>
          <xdr:row>12</xdr:row>
          <xdr:rowOff>342900</xdr:rowOff>
        </xdr:to>
        <xdr:sp macro="" textlink="">
          <xdr:nvSpPr>
            <xdr:cNvPr id="9222" name="Option Button 6" hidden="1">
              <a:extLst>
                <a:ext uri="{63B3BB69-23CF-44E3-9099-C40C66FF867C}">
                  <a14:compatExt spid="_x0000_s9222"/>
                </a:ext>
                <a:ext uri="{FF2B5EF4-FFF2-40B4-BE49-F238E27FC236}">
                  <a16:creationId xmlns:a16="http://schemas.microsoft.com/office/drawing/2014/main" xmlns="" id="{00000000-0008-0000-04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161925</xdr:rowOff>
        </xdr:from>
        <xdr:to>
          <xdr:col>11</xdr:col>
          <xdr:colOff>0</xdr:colOff>
          <xdr:row>27</xdr:row>
          <xdr:rowOff>0</xdr:rowOff>
        </xdr:to>
        <xdr:sp macro="" textlink="">
          <xdr:nvSpPr>
            <xdr:cNvPr id="9247" name="Group Box 31" hidden="1">
              <a:extLst>
                <a:ext uri="{63B3BB69-23CF-44E3-9099-C40C66FF867C}">
                  <a14:compatExt spid="_x0000_s9247"/>
                </a:ext>
                <a:ext uri="{FF2B5EF4-FFF2-40B4-BE49-F238E27FC236}">
                  <a16:creationId xmlns:a16="http://schemas.microsoft.com/office/drawing/2014/main" xmlns="" id="{00000000-0008-0000-0400-00001F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26</xdr:row>
          <xdr:rowOff>123825</xdr:rowOff>
        </xdr:from>
        <xdr:to>
          <xdr:col>6</xdr:col>
          <xdr:colOff>504825</xdr:colOff>
          <xdr:row>26</xdr:row>
          <xdr:rowOff>342900</xdr:rowOff>
        </xdr:to>
        <xdr:sp macro="" textlink="">
          <xdr:nvSpPr>
            <xdr:cNvPr id="9248" name="Option Button 32" hidden="1">
              <a:extLst>
                <a:ext uri="{63B3BB69-23CF-44E3-9099-C40C66FF867C}">
                  <a14:compatExt spid="_x0000_s9248"/>
                </a:ext>
                <a:ext uri="{FF2B5EF4-FFF2-40B4-BE49-F238E27FC236}">
                  <a16:creationId xmlns:a16="http://schemas.microsoft.com/office/drawing/2014/main" xmlns="" id="{00000000-0008-0000-04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26</xdr:row>
          <xdr:rowOff>123825</xdr:rowOff>
        </xdr:from>
        <xdr:to>
          <xdr:col>7</xdr:col>
          <xdr:colOff>504825</xdr:colOff>
          <xdr:row>26</xdr:row>
          <xdr:rowOff>342900</xdr:rowOff>
        </xdr:to>
        <xdr:sp macro="" textlink="">
          <xdr:nvSpPr>
            <xdr:cNvPr id="9249" name="Option Button 33" hidden="1">
              <a:extLst>
                <a:ext uri="{63B3BB69-23CF-44E3-9099-C40C66FF867C}">
                  <a14:compatExt spid="_x0000_s9249"/>
                </a:ext>
                <a:ext uri="{FF2B5EF4-FFF2-40B4-BE49-F238E27FC236}">
                  <a16:creationId xmlns:a16="http://schemas.microsoft.com/office/drawing/2014/main" xmlns="" id="{00000000-0008-0000-04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26</xdr:row>
          <xdr:rowOff>123825</xdr:rowOff>
        </xdr:from>
        <xdr:to>
          <xdr:col>8</xdr:col>
          <xdr:colOff>504825</xdr:colOff>
          <xdr:row>26</xdr:row>
          <xdr:rowOff>342900</xdr:rowOff>
        </xdr:to>
        <xdr:sp macro="" textlink="">
          <xdr:nvSpPr>
            <xdr:cNvPr id="9250" name="Option Button 34" hidden="1">
              <a:extLst>
                <a:ext uri="{63B3BB69-23CF-44E3-9099-C40C66FF867C}">
                  <a14:compatExt spid="_x0000_s9250"/>
                </a:ext>
                <a:ext uri="{FF2B5EF4-FFF2-40B4-BE49-F238E27FC236}">
                  <a16:creationId xmlns:a16="http://schemas.microsoft.com/office/drawing/2014/main" xmlns="" id="{00000000-0008-0000-04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26</xdr:row>
          <xdr:rowOff>123825</xdr:rowOff>
        </xdr:from>
        <xdr:to>
          <xdr:col>9</xdr:col>
          <xdr:colOff>504825</xdr:colOff>
          <xdr:row>26</xdr:row>
          <xdr:rowOff>342900</xdr:rowOff>
        </xdr:to>
        <xdr:sp macro="" textlink="">
          <xdr:nvSpPr>
            <xdr:cNvPr id="9251" name="Option Button 35" hidden="1">
              <a:extLst>
                <a:ext uri="{63B3BB69-23CF-44E3-9099-C40C66FF867C}">
                  <a14:compatExt spid="_x0000_s9251"/>
                </a:ext>
                <a:ext uri="{FF2B5EF4-FFF2-40B4-BE49-F238E27FC236}">
                  <a16:creationId xmlns:a16="http://schemas.microsoft.com/office/drawing/2014/main" xmlns="" id="{00000000-0008-0000-04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26</xdr:row>
          <xdr:rowOff>123825</xdr:rowOff>
        </xdr:from>
        <xdr:to>
          <xdr:col>10</xdr:col>
          <xdr:colOff>504825</xdr:colOff>
          <xdr:row>26</xdr:row>
          <xdr:rowOff>342900</xdr:rowOff>
        </xdr:to>
        <xdr:sp macro="" textlink="">
          <xdr:nvSpPr>
            <xdr:cNvPr id="9252" name="Option Button 36" hidden="1">
              <a:extLst>
                <a:ext uri="{63B3BB69-23CF-44E3-9099-C40C66FF867C}">
                  <a14:compatExt spid="_x0000_s9252"/>
                </a:ext>
                <a:ext uri="{FF2B5EF4-FFF2-40B4-BE49-F238E27FC236}">
                  <a16:creationId xmlns:a16="http://schemas.microsoft.com/office/drawing/2014/main" xmlns="" id="{00000000-0008-0000-04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xdr:col>
      <xdr:colOff>0</xdr:colOff>
      <xdr:row>1</xdr:row>
      <xdr:rowOff>47625</xdr:rowOff>
    </xdr:from>
    <xdr:to>
      <xdr:col>4</xdr:col>
      <xdr:colOff>1061548</xdr:colOff>
      <xdr:row>1</xdr:row>
      <xdr:rowOff>1487625</xdr:rowOff>
    </xdr:to>
    <xdr:pic>
      <xdr:nvPicPr>
        <xdr:cNvPr id="38" name="Picture 37">
          <a:extLst>
            <a:ext uri="{FF2B5EF4-FFF2-40B4-BE49-F238E27FC236}">
              <a16:creationId xmlns:a16="http://schemas.microsoft.com/office/drawing/2014/main" xmlns="" id="{00000000-0008-0000-0400-00002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4900" y="209550"/>
          <a:ext cx="1666666" cy="14400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0</xdr:colOff>
          <xdr:row>13</xdr:row>
          <xdr:rowOff>161925</xdr:rowOff>
        </xdr:from>
        <xdr:to>
          <xdr:col>11</xdr:col>
          <xdr:colOff>0</xdr:colOff>
          <xdr:row>15</xdr:row>
          <xdr:rowOff>0</xdr:rowOff>
        </xdr:to>
        <xdr:sp macro="" textlink="">
          <xdr:nvSpPr>
            <xdr:cNvPr id="9259" name="Group Box 43" hidden="1">
              <a:extLst>
                <a:ext uri="{63B3BB69-23CF-44E3-9099-C40C66FF867C}">
                  <a14:compatExt spid="_x0000_s9259"/>
                </a:ext>
                <a:ext uri="{FF2B5EF4-FFF2-40B4-BE49-F238E27FC236}">
                  <a16:creationId xmlns:a16="http://schemas.microsoft.com/office/drawing/2014/main" xmlns="" id="{00000000-0008-0000-0400-00002B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14</xdr:row>
          <xdr:rowOff>123825</xdr:rowOff>
        </xdr:from>
        <xdr:to>
          <xdr:col>6</xdr:col>
          <xdr:colOff>504825</xdr:colOff>
          <xdr:row>14</xdr:row>
          <xdr:rowOff>342900</xdr:rowOff>
        </xdr:to>
        <xdr:sp macro="" textlink="">
          <xdr:nvSpPr>
            <xdr:cNvPr id="9260" name="Option Button 44" hidden="1">
              <a:extLst>
                <a:ext uri="{63B3BB69-23CF-44E3-9099-C40C66FF867C}">
                  <a14:compatExt spid="_x0000_s9260"/>
                </a:ext>
                <a:ext uri="{FF2B5EF4-FFF2-40B4-BE49-F238E27FC236}">
                  <a16:creationId xmlns:a16="http://schemas.microsoft.com/office/drawing/2014/main" xmlns="" id="{00000000-0008-0000-0400-00002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14</xdr:row>
          <xdr:rowOff>123825</xdr:rowOff>
        </xdr:from>
        <xdr:to>
          <xdr:col>7</xdr:col>
          <xdr:colOff>504825</xdr:colOff>
          <xdr:row>14</xdr:row>
          <xdr:rowOff>342900</xdr:rowOff>
        </xdr:to>
        <xdr:sp macro="" textlink="">
          <xdr:nvSpPr>
            <xdr:cNvPr id="9261" name="Option Button 45" hidden="1">
              <a:extLst>
                <a:ext uri="{63B3BB69-23CF-44E3-9099-C40C66FF867C}">
                  <a14:compatExt spid="_x0000_s9261"/>
                </a:ext>
                <a:ext uri="{FF2B5EF4-FFF2-40B4-BE49-F238E27FC236}">
                  <a16:creationId xmlns:a16="http://schemas.microsoft.com/office/drawing/2014/main" xmlns="" id="{00000000-0008-0000-0400-00002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14</xdr:row>
          <xdr:rowOff>123825</xdr:rowOff>
        </xdr:from>
        <xdr:to>
          <xdr:col>8</xdr:col>
          <xdr:colOff>504825</xdr:colOff>
          <xdr:row>14</xdr:row>
          <xdr:rowOff>342900</xdr:rowOff>
        </xdr:to>
        <xdr:sp macro="" textlink="">
          <xdr:nvSpPr>
            <xdr:cNvPr id="9262" name="Option Button 46" hidden="1">
              <a:extLst>
                <a:ext uri="{63B3BB69-23CF-44E3-9099-C40C66FF867C}">
                  <a14:compatExt spid="_x0000_s9262"/>
                </a:ext>
                <a:ext uri="{FF2B5EF4-FFF2-40B4-BE49-F238E27FC236}">
                  <a16:creationId xmlns:a16="http://schemas.microsoft.com/office/drawing/2014/main" xmlns="" id="{00000000-0008-0000-0400-00002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14</xdr:row>
          <xdr:rowOff>123825</xdr:rowOff>
        </xdr:from>
        <xdr:to>
          <xdr:col>9</xdr:col>
          <xdr:colOff>504825</xdr:colOff>
          <xdr:row>14</xdr:row>
          <xdr:rowOff>342900</xdr:rowOff>
        </xdr:to>
        <xdr:sp macro="" textlink="">
          <xdr:nvSpPr>
            <xdr:cNvPr id="9263" name="Option Button 47" hidden="1">
              <a:extLst>
                <a:ext uri="{63B3BB69-23CF-44E3-9099-C40C66FF867C}">
                  <a14:compatExt spid="_x0000_s9263"/>
                </a:ext>
                <a:ext uri="{FF2B5EF4-FFF2-40B4-BE49-F238E27FC236}">
                  <a16:creationId xmlns:a16="http://schemas.microsoft.com/office/drawing/2014/main" xmlns="" id="{00000000-0008-0000-0400-00002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14</xdr:row>
          <xdr:rowOff>123825</xdr:rowOff>
        </xdr:from>
        <xdr:to>
          <xdr:col>10</xdr:col>
          <xdr:colOff>504825</xdr:colOff>
          <xdr:row>14</xdr:row>
          <xdr:rowOff>342900</xdr:rowOff>
        </xdr:to>
        <xdr:sp macro="" textlink="">
          <xdr:nvSpPr>
            <xdr:cNvPr id="9264" name="Option Button 48" hidden="1">
              <a:extLst>
                <a:ext uri="{63B3BB69-23CF-44E3-9099-C40C66FF867C}">
                  <a14:compatExt spid="_x0000_s9264"/>
                </a:ext>
                <a:ext uri="{FF2B5EF4-FFF2-40B4-BE49-F238E27FC236}">
                  <a16:creationId xmlns:a16="http://schemas.microsoft.com/office/drawing/2014/main" xmlns="" id="{00000000-0008-0000-0400-00003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161925</xdr:rowOff>
        </xdr:from>
        <xdr:to>
          <xdr:col>11</xdr:col>
          <xdr:colOff>0</xdr:colOff>
          <xdr:row>17</xdr:row>
          <xdr:rowOff>0</xdr:rowOff>
        </xdr:to>
        <xdr:sp macro="" textlink="">
          <xdr:nvSpPr>
            <xdr:cNvPr id="9265" name="Group Box 49" hidden="1">
              <a:extLst>
                <a:ext uri="{63B3BB69-23CF-44E3-9099-C40C66FF867C}">
                  <a14:compatExt spid="_x0000_s9265"/>
                </a:ext>
                <a:ext uri="{FF2B5EF4-FFF2-40B4-BE49-F238E27FC236}">
                  <a16:creationId xmlns:a16="http://schemas.microsoft.com/office/drawing/2014/main" xmlns="" id="{00000000-0008-0000-0400-000031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16</xdr:row>
          <xdr:rowOff>123825</xdr:rowOff>
        </xdr:from>
        <xdr:to>
          <xdr:col>6</xdr:col>
          <xdr:colOff>504825</xdr:colOff>
          <xdr:row>16</xdr:row>
          <xdr:rowOff>342900</xdr:rowOff>
        </xdr:to>
        <xdr:sp macro="" textlink="">
          <xdr:nvSpPr>
            <xdr:cNvPr id="9266" name="Option Button 50" hidden="1">
              <a:extLst>
                <a:ext uri="{63B3BB69-23CF-44E3-9099-C40C66FF867C}">
                  <a14:compatExt spid="_x0000_s9266"/>
                </a:ext>
                <a:ext uri="{FF2B5EF4-FFF2-40B4-BE49-F238E27FC236}">
                  <a16:creationId xmlns:a16="http://schemas.microsoft.com/office/drawing/2014/main" xmlns="" id="{00000000-0008-0000-0400-00003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16</xdr:row>
          <xdr:rowOff>123825</xdr:rowOff>
        </xdr:from>
        <xdr:to>
          <xdr:col>7</xdr:col>
          <xdr:colOff>504825</xdr:colOff>
          <xdr:row>16</xdr:row>
          <xdr:rowOff>342900</xdr:rowOff>
        </xdr:to>
        <xdr:sp macro="" textlink="">
          <xdr:nvSpPr>
            <xdr:cNvPr id="9267" name="Option Button 51" hidden="1">
              <a:extLst>
                <a:ext uri="{63B3BB69-23CF-44E3-9099-C40C66FF867C}">
                  <a14:compatExt spid="_x0000_s9267"/>
                </a:ext>
                <a:ext uri="{FF2B5EF4-FFF2-40B4-BE49-F238E27FC236}">
                  <a16:creationId xmlns:a16="http://schemas.microsoft.com/office/drawing/2014/main" xmlns="" id="{00000000-0008-0000-0400-00003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16</xdr:row>
          <xdr:rowOff>123825</xdr:rowOff>
        </xdr:from>
        <xdr:to>
          <xdr:col>8</xdr:col>
          <xdr:colOff>504825</xdr:colOff>
          <xdr:row>16</xdr:row>
          <xdr:rowOff>342900</xdr:rowOff>
        </xdr:to>
        <xdr:sp macro="" textlink="">
          <xdr:nvSpPr>
            <xdr:cNvPr id="9268" name="Option Button 52" hidden="1">
              <a:extLst>
                <a:ext uri="{63B3BB69-23CF-44E3-9099-C40C66FF867C}">
                  <a14:compatExt spid="_x0000_s9268"/>
                </a:ext>
                <a:ext uri="{FF2B5EF4-FFF2-40B4-BE49-F238E27FC236}">
                  <a16:creationId xmlns:a16="http://schemas.microsoft.com/office/drawing/2014/main" xmlns="" id="{00000000-0008-0000-0400-00003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16</xdr:row>
          <xdr:rowOff>123825</xdr:rowOff>
        </xdr:from>
        <xdr:to>
          <xdr:col>9</xdr:col>
          <xdr:colOff>504825</xdr:colOff>
          <xdr:row>16</xdr:row>
          <xdr:rowOff>342900</xdr:rowOff>
        </xdr:to>
        <xdr:sp macro="" textlink="">
          <xdr:nvSpPr>
            <xdr:cNvPr id="9269" name="Option Button 53" hidden="1">
              <a:extLst>
                <a:ext uri="{63B3BB69-23CF-44E3-9099-C40C66FF867C}">
                  <a14:compatExt spid="_x0000_s9269"/>
                </a:ext>
                <a:ext uri="{FF2B5EF4-FFF2-40B4-BE49-F238E27FC236}">
                  <a16:creationId xmlns:a16="http://schemas.microsoft.com/office/drawing/2014/main" xmlns="" id="{00000000-0008-0000-0400-00003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16</xdr:row>
          <xdr:rowOff>123825</xdr:rowOff>
        </xdr:from>
        <xdr:to>
          <xdr:col>10</xdr:col>
          <xdr:colOff>504825</xdr:colOff>
          <xdr:row>16</xdr:row>
          <xdr:rowOff>342900</xdr:rowOff>
        </xdr:to>
        <xdr:sp macro="" textlink="">
          <xdr:nvSpPr>
            <xdr:cNvPr id="9270" name="Option Button 54" hidden="1">
              <a:extLst>
                <a:ext uri="{63B3BB69-23CF-44E3-9099-C40C66FF867C}">
                  <a14:compatExt spid="_x0000_s9270"/>
                </a:ext>
                <a:ext uri="{FF2B5EF4-FFF2-40B4-BE49-F238E27FC236}">
                  <a16:creationId xmlns:a16="http://schemas.microsoft.com/office/drawing/2014/main" xmlns="" id="{00000000-0008-0000-0400-00003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161925</xdr:rowOff>
        </xdr:from>
        <xdr:to>
          <xdr:col>11</xdr:col>
          <xdr:colOff>0</xdr:colOff>
          <xdr:row>29</xdr:row>
          <xdr:rowOff>0</xdr:rowOff>
        </xdr:to>
        <xdr:sp macro="" textlink="">
          <xdr:nvSpPr>
            <xdr:cNvPr id="9277" name="Group Box 61" hidden="1">
              <a:extLst>
                <a:ext uri="{63B3BB69-23CF-44E3-9099-C40C66FF867C}">
                  <a14:compatExt spid="_x0000_s9277"/>
                </a:ext>
                <a:ext uri="{FF2B5EF4-FFF2-40B4-BE49-F238E27FC236}">
                  <a16:creationId xmlns:a16="http://schemas.microsoft.com/office/drawing/2014/main" xmlns="" id="{00000000-0008-0000-0400-00003D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28</xdr:row>
          <xdr:rowOff>123825</xdr:rowOff>
        </xdr:from>
        <xdr:to>
          <xdr:col>6</xdr:col>
          <xdr:colOff>504825</xdr:colOff>
          <xdr:row>28</xdr:row>
          <xdr:rowOff>342900</xdr:rowOff>
        </xdr:to>
        <xdr:sp macro="" textlink="">
          <xdr:nvSpPr>
            <xdr:cNvPr id="9278" name="Option Button 62" hidden="1">
              <a:extLst>
                <a:ext uri="{63B3BB69-23CF-44E3-9099-C40C66FF867C}">
                  <a14:compatExt spid="_x0000_s9278"/>
                </a:ext>
                <a:ext uri="{FF2B5EF4-FFF2-40B4-BE49-F238E27FC236}">
                  <a16:creationId xmlns:a16="http://schemas.microsoft.com/office/drawing/2014/main" xmlns="" id="{00000000-0008-0000-0400-00003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28</xdr:row>
          <xdr:rowOff>123825</xdr:rowOff>
        </xdr:from>
        <xdr:to>
          <xdr:col>7</xdr:col>
          <xdr:colOff>504825</xdr:colOff>
          <xdr:row>28</xdr:row>
          <xdr:rowOff>342900</xdr:rowOff>
        </xdr:to>
        <xdr:sp macro="" textlink="">
          <xdr:nvSpPr>
            <xdr:cNvPr id="9279" name="Option Button 63" hidden="1">
              <a:extLst>
                <a:ext uri="{63B3BB69-23CF-44E3-9099-C40C66FF867C}">
                  <a14:compatExt spid="_x0000_s9279"/>
                </a:ext>
                <a:ext uri="{FF2B5EF4-FFF2-40B4-BE49-F238E27FC236}">
                  <a16:creationId xmlns:a16="http://schemas.microsoft.com/office/drawing/2014/main" xmlns="" id="{00000000-0008-0000-0400-00003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28</xdr:row>
          <xdr:rowOff>123825</xdr:rowOff>
        </xdr:from>
        <xdr:to>
          <xdr:col>8</xdr:col>
          <xdr:colOff>504825</xdr:colOff>
          <xdr:row>28</xdr:row>
          <xdr:rowOff>342900</xdr:rowOff>
        </xdr:to>
        <xdr:sp macro="" textlink="">
          <xdr:nvSpPr>
            <xdr:cNvPr id="9280" name="Option Button 64" hidden="1">
              <a:extLst>
                <a:ext uri="{63B3BB69-23CF-44E3-9099-C40C66FF867C}">
                  <a14:compatExt spid="_x0000_s9280"/>
                </a:ext>
                <a:ext uri="{FF2B5EF4-FFF2-40B4-BE49-F238E27FC236}">
                  <a16:creationId xmlns:a16="http://schemas.microsoft.com/office/drawing/2014/main" xmlns="" id="{00000000-0008-0000-0400-00004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28</xdr:row>
          <xdr:rowOff>123825</xdr:rowOff>
        </xdr:from>
        <xdr:to>
          <xdr:col>9</xdr:col>
          <xdr:colOff>504825</xdr:colOff>
          <xdr:row>28</xdr:row>
          <xdr:rowOff>342900</xdr:rowOff>
        </xdr:to>
        <xdr:sp macro="" textlink="">
          <xdr:nvSpPr>
            <xdr:cNvPr id="9281" name="Option Button 65" hidden="1">
              <a:extLst>
                <a:ext uri="{63B3BB69-23CF-44E3-9099-C40C66FF867C}">
                  <a14:compatExt spid="_x0000_s9281"/>
                </a:ext>
                <a:ext uri="{FF2B5EF4-FFF2-40B4-BE49-F238E27FC236}">
                  <a16:creationId xmlns:a16="http://schemas.microsoft.com/office/drawing/2014/main" xmlns="" id="{00000000-0008-0000-0400-00004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28</xdr:row>
          <xdr:rowOff>123825</xdr:rowOff>
        </xdr:from>
        <xdr:to>
          <xdr:col>10</xdr:col>
          <xdr:colOff>504825</xdr:colOff>
          <xdr:row>28</xdr:row>
          <xdr:rowOff>342900</xdr:rowOff>
        </xdr:to>
        <xdr:sp macro="" textlink="">
          <xdr:nvSpPr>
            <xdr:cNvPr id="9282" name="Option Button 66" hidden="1">
              <a:extLst>
                <a:ext uri="{63B3BB69-23CF-44E3-9099-C40C66FF867C}">
                  <a14:compatExt spid="_x0000_s9282"/>
                </a:ext>
                <a:ext uri="{FF2B5EF4-FFF2-40B4-BE49-F238E27FC236}">
                  <a16:creationId xmlns:a16="http://schemas.microsoft.com/office/drawing/2014/main" xmlns="" id="{00000000-0008-0000-0400-00004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xdr:row>
          <xdr:rowOff>161925</xdr:rowOff>
        </xdr:from>
        <xdr:to>
          <xdr:col>11</xdr:col>
          <xdr:colOff>0</xdr:colOff>
          <xdr:row>19</xdr:row>
          <xdr:rowOff>0</xdr:rowOff>
        </xdr:to>
        <xdr:sp macro="" textlink="">
          <xdr:nvSpPr>
            <xdr:cNvPr id="9289" name="Group Box 73" hidden="1">
              <a:extLst>
                <a:ext uri="{63B3BB69-23CF-44E3-9099-C40C66FF867C}">
                  <a14:compatExt spid="_x0000_s9289"/>
                </a:ext>
                <a:ext uri="{FF2B5EF4-FFF2-40B4-BE49-F238E27FC236}">
                  <a16:creationId xmlns:a16="http://schemas.microsoft.com/office/drawing/2014/main" xmlns="" id="{00000000-0008-0000-0400-000049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18</xdr:row>
          <xdr:rowOff>123825</xdr:rowOff>
        </xdr:from>
        <xdr:to>
          <xdr:col>6</xdr:col>
          <xdr:colOff>504825</xdr:colOff>
          <xdr:row>18</xdr:row>
          <xdr:rowOff>342900</xdr:rowOff>
        </xdr:to>
        <xdr:sp macro="" textlink="">
          <xdr:nvSpPr>
            <xdr:cNvPr id="9290" name="Option Button 74" hidden="1">
              <a:extLst>
                <a:ext uri="{63B3BB69-23CF-44E3-9099-C40C66FF867C}">
                  <a14:compatExt spid="_x0000_s9290"/>
                </a:ext>
                <a:ext uri="{FF2B5EF4-FFF2-40B4-BE49-F238E27FC236}">
                  <a16:creationId xmlns:a16="http://schemas.microsoft.com/office/drawing/2014/main" xmlns="" id="{00000000-0008-0000-0400-00004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18</xdr:row>
          <xdr:rowOff>123825</xdr:rowOff>
        </xdr:from>
        <xdr:to>
          <xdr:col>7</xdr:col>
          <xdr:colOff>504825</xdr:colOff>
          <xdr:row>18</xdr:row>
          <xdr:rowOff>342900</xdr:rowOff>
        </xdr:to>
        <xdr:sp macro="" textlink="">
          <xdr:nvSpPr>
            <xdr:cNvPr id="9291" name="Option Button 75" hidden="1">
              <a:extLst>
                <a:ext uri="{63B3BB69-23CF-44E3-9099-C40C66FF867C}">
                  <a14:compatExt spid="_x0000_s9291"/>
                </a:ext>
                <a:ext uri="{FF2B5EF4-FFF2-40B4-BE49-F238E27FC236}">
                  <a16:creationId xmlns:a16="http://schemas.microsoft.com/office/drawing/2014/main" xmlns="" id="{00000000-0008-0000-0400-00004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18</xdr:row>
          <xdr:rowOff>123825</xdr:rowOff>
        </xdr:from>
        <xdr:to>
          <xdr:col>8</xdr:col>
          <xdr:colOff>504825</xdr:colOff>
          <xdr:row>18</xdr:row>
          <xdr:rowOff>342900</xdr:rowOff>
        </xdr:to>
        <xdr:sp macro="" textlink="">
          <xdr:nvSpPr>
            <xdr:cNvPr id="9292" name="Option Button 76" hidden="1">
              <a:extLst>
                <a:ext uri="{63B3BB69-23CF-44E3-9099-C40C66FF867C}">
                  <a14:compatExt spid="_x0000_s9292"/>
                </a:ext>
                <a:ext uri="{FF2B5EF4-FFF2-40B4-BE49-F238E27FC236}">
                  <a16:creationId xmlns:a16="http://schemas.microsoft.com/office/drawing/2014/main" xmlns="" id="{00000000-0008-0000-0400-00004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18</xdr:row>
          <xdr:rowOff>123825</xdr:rowOff>
        </xdr:from>
        <xdr:to>
          <xdr:col>9</xdr:col>
          <xdr:colOff>504825</xdr:colOff>
          <xdr:row>18</xdr:row>
          <xdr:rowOff>342900</xdr:rowOff>
        </xdr:to>
        <xdr:sp macro="" textlink="">
          <xdr:nvSpPr>
            <xdr:cNvPr id="9293" name="Option Button 77" hidden="1">
              <a:extLst>
                <a:ext uri="{63B3BB69-23CF-44E3-9099-C40C66FF867C}">
                  <a14:compatExt spid="_x0000_s9293"/>
                </a:ext>
                <a:ext uri="{FF2B5EF4-FFF2-40B4-BE49-F238E27FC236}">
                  <a16:creationId xmlns:a16="http://schemas.microsoft.com/office/drawing/2014/main" xmlns="" id="{00000000-0008-0000-0400-00004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18</xdr:row>
          <xdr:rowOff>123825</xdr:rowOff>
        </xdr:from>
        <xdr:to>
          <xdr:col>10</xdr:col>
          <xdr:colOff>504825</xdr:colOff>
          <xdr:row>18</xdr:row>
          <xdr:rowOff>342900</xdr:rowOff>
        </xdr:to>
        <xdr:sp macro="" textlink="">
          <xdr:nvSpPr>
            <xdr:cNvPr id="9294" name="Option Button 78" hidden="1">
              <a:extLst>
                <a:ext uri="{63B3BB69-23CF-44E3-9099-C40C66FF867C}">
                  <a14:compatExt spid="_x0000_s9294"/>
                </a:ext>
                <a:ext uri="{FF2B5EF4-FFF2-40B4-BE49-F238E27FC236}">
                  <a16:creationId xmlns:a16="http://schemas.microsoft.com/office/drawing/2014/main" xmlns="" id="{00000000-0008-0000-0400-00004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161925</xdr:rowOff>
        </xdr:from>
        <xdr:to>
          <xdr:col>11</xdr:col>
          <xdr:colOff>0</xdr:colOff>
          <xdr:row>25</xdr:row>
          <xdr:rowOff>0</xdr:rowOff>
        </xdr:to>
        <xdr:sp macro="" textlink="">
          <xdr:nvSpPr>
            <xdr:cNvPr id="9303" name="Group Box 87" hidden="1">
              <a:extLst>
                <a:ext uri="{63B3BB69-23CF-44E3-9099-C40C66FF867C}">
                  <a14:compatExt spid="_x0000_s9303"/>
                </a:ext>
                <a:ext uri="{FF2B5EF4-FFF2-40B4-BE49-F238E27FC236}">
                  <a16:creationId xmlns:a16="http://schemas.microsoft.com/office/drawing/2014/main" xmlns="" id="{00000000-0008-0000-0400-000057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24</xdr:row>
          <xdr:rowOff>123825</xdr:rowOff>
        </xdr:from>
        <xdr:to>
          <xdr:col>6</xdr:col>
          <xdr:colOff>504825</xdr:colOff>
          <xdr:row>24</xdr:row>
          <xdr:rowOff>342900</xdr:rowOff>
        </xdr:to>
        <xdr:sp macro="" textlink="">
          <xdr:nvSpPr>
            <xdr:cNvPr id="9304" name="Option Button 88" hidden="1">
              <a:extLst>
                <a:ext uri="{63B3BB69-23CF-44E3-9099-C40C66FF867C}">
                  <a14:compatExt spid="_x0000_s9304"/>
                </a:ext>
                <a:ext uri="{FF2B5EF4-FFF2-40B4-BE49-F238E27FC236}">
                  <a16:creationId xmlns:a16="http://schemas.microsoft.com/office/drawing/2014/main" xmlns="" id="{00000000-0008-0000-0400-00005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24</xdr:row>
          <xdr:rowOff>123825</xdr:rowOff>
        </xdr:from>
        <xdr:to>
          <xdr:col>7</xdr:col>
          <xdr:colOff>504825</xdr:colOff>
          <xdr:row>24</xdr:row>
          <xdr:rowOff>342900</xdr:rowOff>
        </xdr:to>
        <xdr:sp macro="" textlink="">
          <xdr:nvSpPr>
            <xdr:cNvPr id="9305" name="Option Button 89" hidden="1">
              <a:extLst>
                <a:ext uri="{63B3BB69-23CF-44E3-9099-C40C66FF867C}">
                  <a14:compatExt spid="_x0000_s9305"/>
                </a:ext>
                <a:ext uri="{FF2B5EF4-FFF2-40B4-BE49-F238E27FC236}">
                  <a16:creationId xmlns:a16="http://schemas.microsoft.com/office/drawing/2014/main" xmlns="" id="{00000000-0008-0000-0400-00005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24</xdr:row>
          <xdr:rowOff>123825</xdr:rowOff>
        </xdr:from>
        <xdr:to>
          <xdr:col>8</xdr:col>
          <xdr:colOff>504825</xdr:colOff>
          <xdr:row>24</xdr:row>
          <xdr:rowOff>342900</xdr:rowOff>
        </xdr:to>
        <xdr:sp macro="" textlink="">
          <xdr:nvSpPr>
            <xdr:cNvPr id="9306" name="Option Button 90" hidden="1">
              <a:extLst>
                <a:ext uri="{63B3BB69-23CF-44E3-9099-C40C66FF867C}">
                  <a14:compatExt spid="_x0000_s9306"/>
                </a:ext>
                <a:ext uri="{FF2B5EF4-FFF2-40B4-BE49-F238E27FC236}">
                  <a16:creationId xmlns:a16="http://schemas.microsoft.com/office/drawing/2014/main" xmlns="" id="{00000000-0008-0000-0400-00005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24</xdr:row>
          <xdr:rowOff>123825</xdr:rowOff>
        </xdr:from>
        <xdr:to>
          <xdr:col>9</xdr:col>
          <xdr:colOff>504825</xdr:colOff>
          <xdr:row>24</xdr:row>
          <xdr:rowOff>342900</xdr:rowOff>
        </xdr:to>
        <xdr:sp macro="" textlink="">
          <xdr:nvSpPr>
            <xdr:cNvPr id="9307" name="Option Button 91" hidden="1">
              <a:extLst>
                <a:ext uri="{63B3BB69-23CF-44E3-9099-C40C66FF867C}">
                  <a14:compatExt spid="_x0000_s9307"/>
                </a:ext>
                <a:ext uri="{FF2B5EF4-FFF2-40B4-BE49-F238E27FC236}">
                  <a16:creationId xmlns:a16="http://schemas.microsoft.com/office/drawing/2014/main" xmlns="" id="{00000000-0008-0000-0400-00005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24</xdr:row>
          <xdr:rowOff>123825</xdr:rowOff>
        </xdr:from>
        <xdr:to>
          <xdr:col>10</xdr:col>
          <xdr:colOff>504825</xdr:colOff>
          <xdr:row>24</xdr:row>
          <xdr:rowOff>342900</xdr:rowOff>
        </xdr:to>
        <xdr:sp macro="" textlink="">
          <xdr:nvSpPr>
            <xdr:cNvPr id="9308" name="Option Button 92" hidden="1">
              <a:extLst>
                <a:ext uri="{63B3BB69-23CF-44E3-9099-C40C66FF867C}">
                  <a14:compatExt spid="_x0000_s9308"/>
                </a:ext>
                <a:ext uri="{FF2B5EF4-FFF2-40B4-BE49-F238E27FC236}">
                  <a16:creationId xmlns:a16="http://schemas.microsoft.com/office/drawing/2014/main" xmlns="" id="{00000000-0008-0000-0400-00005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xdr:col>
      <xdr:colOff>0</xdr:colOff>
      <xdr:row>1</xdr:row>
      <xdr:rowOff>47625</xdr:rowOff>
    </xdr:from>
    <xdr:to>
      <xdr:col>4</xdr:col>
      <xdr:colOff>1057066</xdr:colOff>
      <xdr:row>1</xdr:row>
      <xdr:rowOff>1487625</xdr:rowOff>
    </xdr:to>
    <xdr:pic>
      <xdr:nvPicPr>
        <xdr:cNvPr id="51" name="Picture 50">
          <a:extLst>
            <a:ext uri="{FF2B5EF4-FFF2-40B4-BE49-F238E27FC236}">
              <a16:creationId xmlns:a16="http://schemas.microsoft.com/office/drawing/2014/main" xmlns="" id="{00000000-0008-0000-0400-00003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6275" y="209550"/>
          <a:ext cx="1666666" cy="144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1</xdr:row>
      <xdr:rowOff>47625</xdr:rowOff>
    </xdr:from>
    <xdr:to>
      <xdr:col>5</xdr:col>
      <xdr:colOff>447466</xdr:colOff>
      <xdr:row>10</xdr:row>
      <xdr:rowOff>39825</xdr:rowOff>
    </xdr:to>
    <xdr:pic>
      <xdr:nvPicPr>
        <xdr:cNvPr id="4" name="Picture 3">
          <a:extLst>
            <a:ext uri="{FF2B5EF4-FFF2-40B4-BE49-F238E27FC236}">
              <a16:creationId xmlns:a16="http://schemas.microsoft.com/office/drawing/2014/main" xmlns=""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4900" y="209550"/>
          <a:ext cx="1666666" cy="1440000"/>
        </a:xfrm>
        <a:prstGeom prst="rect">
          <a:avLst/>
        </a:prstGeom>
      </xdr:spPr>
    </xdr:pic>
    <xdr:clientData/>
  </xdr:twoCellAnchor>
  <xdr:twoCellAnchor>
    <xdr:from>
      <xdr:col>8</xdr:col>
      <xdr:colOff>0</xdr:colOff>
      <xdr:row>3</xdr:row>
      <xdr:rowOff>0</xdr:rowOff>
    </xdr:from>
    <xdr:to>
      <xdr:col>10</xdr:col>
      <xdr:colOff>0</xdr:colOff>
      <xdr:row>15</xdr:row>
      <xdr:rowOff>0</xdr:rowOff>
    </xdr:to>
    <xdr:cxnSp macro="">
      <xdr:nvCxnSpPr>
        <xdr:cNvPr id="25" name="Straight Connector 24">
          <a:extLst>
            <a:ext uri="{FF2B5EF4-FFF2-40B4-BE49-F238E27FC236}">
              <a16:creationId xmlns:a16="http://schemas.microsoft.com/office/drawing/2014/main" xmlns="" id="{00000000-0008-0000-0500-000019000000}"/>
            </a:ext>
          </a:extLst>
        </xdr:cNvPr>
        <xdr:cNvCxnSpPr/>
      </xdr:nvCxnSpPr>
      <xdr:spPr>
        <a:xfrm flipH="1">
          <a:off x="5124450" y="485775"/>
          <a:ext cx="1581150" cy="1495425"/>
        </a:xfrm>
        <a:prstGeom prst="line">
          <a:avLst/>
        </a:prstGeom>
        <a:ln>
          <a:solidFill>
            <a:srgbClr val="014F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6</xdr:row>
      <xdr:rowOff>0</xdr:rowOff>
    </xdr:from>
    <xdr:to>
      <xdr:col>10</xdr:col>
      <xdr:colOff>0</xdr:colOff>
      <xdr:row>15</xdr:row>
      <xdr:rowOff>0</xdr:rowOff>
    </xdr:to>
    <xdr:cxnSp macro="">
      <xdr:nvCxnSpPr>
        <xdr:cNvPr id="29" name="Straight Connector 28">
          <a:extLst>
            <a:ext uri="{FF2B5EF4-FFF2-40B4-BE49-F238E27FC236}">
              <a16:creationId xmlns:a16="http://schemas.microsoft.com/office/drawing/2014/main" xmlns="" id="{00000000-0008-0000-0500-00001D000000}"/>
            </a:ext>
          </a:extLst>
        </xdr:cNvPr>
        <xdr:cNvCxnSpPr/>
      </xdr:nvCxnSpPr>
      <xdr:spPr>
        <a:xfrm flipH="1">
          <a:off x="5124450" y="971550"/>
          <a:ext cx="1581150" cy="1009650"/>
        </a:xfrm>
        <a:prstGeom prst="line">
          <a:avLst/>
        </a:prstGeom>
        <a:ln>
          <a:solidFill>
            <a:srgbClr val="014F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9</xdr:row>
      <xdr:rowOff>0</xdr:rowOff>
    </xdr:from>
    <xdr:to>
      <xdr:col>10</xdr:col>
      <xdr:colOff>0</xdr:colOff>
      <xdr:row>15</xdr:row>
      <xdr:rowOff>2</xdr:rowOff>
    </xdr:to>
    <xdr:cxnSp macro="">
      <xdr:nvCxnSpPr>
        <xdr:cNvPr id="32" name="Straight Connector 31">
          <a:extLst>
            <a:ext uri="{FF2B5EF4-FFF2-40B4-BE49-F238E27FC236}">
              <a16:creationId xmlns:a16="http://schemas.microsoft.com/office/drawing/2014/main" xmlns="" id="{00000000-0008-0000-0500-000020000000}"/>
            </a:ext>
          </a:extLst>
        </xdr:cNvPr>
        <xdr:cNvCxnSpPr/>
      </xdr:nvCxnSpPr>
      <xdr:spPr>
        <a:xfrm flipH="1">
          <a:off x="5124450" y="1495425"/>
          <a:ext cx="1581150" cy="485777"/>
        </a:xfrm>
        <a:prstGeom prst="line">
          <a:avLst/>
        </a:prstGeom>
        <a:ln>
          <a:solidFill>
            <a:srgbClr val="014F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16</xdr:row>
      <xdr:rowOff>1</xdr:rowOff>
    </xdr:from>
    <xdr:to>
      <xdr:col>10</xdr:col>
      <xdr:colOff>0</xdr:colOff>
      <xdr:row>21</xdr:row>
      <xdr:rowOff>0</xdr:rowOff>
    </xdr:to>
    <xdr:cxnSp macro="">
      <xdr:nvCxnSpPr>
        <xdr:cNvPr id="49" name="Straight Connector 48">
          <a:extLst>
            <a:ext uri="{FF2B5EF4-FFF2-40B4-BE49-F238E27FC236}">
              <a16:creationId xmlns:a16="http://schemas.microsoft.com/office/drawing/2014/main" xmlns="" id="{00000000-0008-0000-0500-000031000000}"/>
            </a:ext>
          </a:extLst>
        </xdr:cNvPr>
        <xdr:cNvCxnSpPr/>
      </xdr:nvCxnSpPr>
      <xdr:spPr>
        <a:xfrm flipH="1">
          <a:off x="5124450" y="2143126"/>
          <a:ext cx="1581150" cy="809624"/>
        </a:xfrm>
        <a:prstGeom prst="line">
          <a:avLst/>
        </a:prstGeom>
        <a:ln>
          <a:solidFill>
            <a:srgbClr val="014F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19</xdr:row>
      <xdr:rowOff>0</xdr:rowOff>
    </xdr:from>
    <xdr:to>
      <xdr:col>10</xdr:col>
      <xdr:colOff>0</xdr:colOff>
      <xdr:row>21</xdr:row>
      <xdr:rowOff>0</xdr:rowOff>
    </xdr:to>
    <xdr:cxnSp macro="">
      <xdr:nvCxnSpPr>
        <xdr:cNvPr id="53" name="Straight Connector 52">
          <a:extLst>
            <a:ext uri="{FF2B5EF4-FFF2-40B4-BE49-F238E27FC236}">
              <a16:creationId xmlns:a16="http://schemas.microsoft.com/office/drawing/2014/main" xmlns="" id="{00000000-0008-0000-0500-000035000000}"/>
            </a:ext>
          </a:extLst>
        </xdr:cNvPr>
        <xdr:cNvCxnSpPr/>
      </xdr:nvCxnSpPr>
      <xdr:spPr>
        <a:xfrm flipH="1">
          <a:off x="5124450" y="2628900"/>
          <a:ext cx="1581150" cy="323850"/>
        </a:xfrm>
        <a:prstGeom prst="line">
          <a:avLst/>
        </a:prstGeom>
        <a:ln>
          <a:solidFill>
            <a:srgbClr val="014F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21</xdr:row>
      <xdr:rowOff>1</xdr:rowOff>
    </xdr:from>
    <xdr:to>
      <xdr:col>10</xdr:col>
      <xdr:colOff>0</xdr:colOff>
      <xdr:row>22</xdr:row>
      <xdr:rowOff>0</xdr:rowOff>
    </xdr:to>
    <xdr:cxnSp macro="">
      <xdr:nvCxnSpPr>
        <xdr:cNvPr id="57" name="Straight Connector 56">
          <a:extLst>
            <a:ext uri="{FF2B5EF4-FFF2-40B4-BE49-F238E27FC236}">
              <a16:creationId xmlns:a16="http://schemas.microsoft.com/office/drawing/2014/main" xmlns="" id="{00000000-0008-0000-0500-000039000000}"/>
            </a:ext>
          </a:extLst>
        </xdr:cNvPr>
        <xdr:cNvCxnSpPr/>
      </xdr:nvCxnSpPr>
      <xdr:spPr>
        <a:xfrm flipH="1" flipV="1">
          <a:off x="5124450" y="2952751"/>
          <a:ext cx="1581150" cy="161924"/>
        </a:xfrm>
        <a:prstGeom prst="line">
          <a:avLst/>
        </a:prstGeom>
        <a:ln>
          <a:solidFill>
            <a:srgbClr val="014F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26</xdr:row>
      <xdr:rowOff>0</xdr:rowOff>
    </xdr:from>
    <xdr:to>
      <xdr:col>10</xdr:col>
      <xdr:colOff>0</xdr:colOff>
      <xdr:row>27</xdr:row>
      <xdr:rowOff>0</xdr:rowOff>
    </xdr:to>
    <xdr:cxnSp macro="">
      <xdr:nvCxnSpPr>
        <xdr:cNvPr id="60" name="Straight Connector 59">
          <a:extLst>
            <a:ext uri="{FF2B5EF4-FFF2-40B4-BE49-F238E27FC236}">
              <a16:creationId xmlns:a16="http://schemas.microsoft.com/office/drawing/2014/main" xmlns="" id="{00000000-0008-0000-0500-00003C000000}"/>
            </a:ext>
          </a:extLst>
        </xdr:cNvPr>
        <xdr:cNvCxnSpPr/>
      </xdr:nvCxnSpPr>
      <xdr:spPr>
        <a:xfrm flipH="1">
          <a:off x="5124450" y="3762375"/>
          <a:ext cx="1581150" cy="161925"/>
        </a:xfrm>
        <a:prstGeom prst="line">
          <a:avLst/>
        </a:prstGeom>
        <a:ln>
          <a:solidFill>
            <a:srgbClr val="014F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27</xdr:row>
      <xdr:rowOff>0</xdr:rowOff>
    </xdr:from>
    <xdr:to>
      <xdr:col>10</xdr:col>
      <xdr:colOff>0</xdr:colOff>
      <xdr:row>29</xdr:row>
      <xdr:rowOff>0</xdr:rowOff>
    </xdr:to>
    <xdr:cxnSp macro="">
      <xdr:nvCxnSpPr>
        <xdr:cNvPr id="63" name="Straight Connector 62">
          <a:extLst>
            <a:ext uri="{FF2B5EF4-FFF2-40B4-BE49-F238E27FC236}">
              <a16:creationId xmlns:a16="http://schemas.microsoft.com/office/drawing/2014/main" xmlns="" id="{00000000-0008-0000-0500-00003F000000}"/>
            </a:ext>
          </a:extLst>
        </xdr:cNvPr>
        <xdr:cNvCxnSpPr/>
      </xdr:nvCxnSpPr>
      <xdr:spPr>
        <a:xfrm flipH="1" flipV="1">
          <a:off x="5124450" y="3924300"/>
          <a:ext cx="1581150" cy="361950"/>
        </a:xfrm>
        <a:prstGeom prst="line">
          <a:avLst/>
        </a:prstGeom>
        <a:ln>
          <a:solidFill>
            <a:srgbClr val="014F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27</xdr:row>
      <xdr:rowOff>0</xdr:rowOff>
    </xdr:from>
    <xdr:to>
      <xdr:col>10</xdr:col>
      <xdr:colOff>0</xdr:colOff>
      <xdr:row>32</xdr:row>
      <xdr:rowOff>0</xdr:rowOff>
    </xdr:to>
    <xdr:cxnSp macro="">
      <xdr:nvCxnSpPr>
        <xdr:cNvPr id="65" name="Straight Connector 64">
          <a:extLst>
            <a:ext uri="{FF2B5EF4-FFF2-40B4-BE49-F238E27FC236}">
              <a16:creationId xmlns:a16="http://schemas.microsoft.com/office/drawing/2014/main" xmlns="" id="{00000000-0008-0000-0500-000041000000}"/>
            </a:ext>
          </a:extLst>
        </xdr:cNvPr>
        <xdr:cNvCxnSpPr/>
      </xdr:nvCxnSpPr>
      <xdr:spPr>
        <a:xfrm flipH="1" flipV="1">
          <a:off x="5124450" y="3924300"/>
          <a:ext cx="1581150" cy="847725"/>
        </a:xfrm>
        <a:prstGeom prst="line">
          <a:avLst/>
        </a:prstGeom>
        <a:ln>
          <a:solidFill>
            <a:srgbClr val="014F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27</xdr:row>
      <xdr:rowOff>0</xdr:rowOff>
    </xdr:from>
    <xdr:to>
      <xdr:col>10</xdr:col>
      <xdr:colOff>0</xdr:colOff>
      <xdr:row>35</xdr:row>
      <xdr:rowOff>0</xdr:rowOff>
    </xdr:to>
    <xdr:cxnSp macro="">
      <xdr:nvCxnSpPr>
        <xdr:cNvPr id="67" name="Straight Connector 66">
          <a:extLst>
            <a:ext uri="{FF2B5EF4-FFF2-40B4-BE49-F238E27FC236}">
              <a16:creationId xmlns:a16="http://schemas.microsoft.com/office/drawing/2014/main" xmlns="" id="{00000000-0008-0000-0500-000043000000}"/>
            </a:ext>
          </a:extLst>
        </xdr:cNvPr>
        <xdr:cNvCxnSpPr/>
      </xdr:nvCxnSpPr>
      <xdr:spPr>
        <a:xfrm flipH="1" flipV="1">
          <a:off x="5124450" y="3924300"/>
          <a:ext cx="1581150" cy="1362075"/>
        </a:xfrm>
        <a:prstGeom prst="line">
          <a:avLst/>
        </a:prstGeom>
        <a:ln>
          <a:solidFill>
            <a:srgbClr val="014F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33</xdr:row>
      <xdr:rowOff>0</xdr:rowOff>
    </xdr:from>
    <xdr:to>
      <xdr:col>10</xdr:col>
      <xdr:colOff>0</xdr:colOff>
      <xdr:row>45</xdr:row>
      <xdr:rowOff>0</xdr:rowOff>
    </xdr:to>
    <xdr:cxnSp macro="">
      <xdr:nvCxnSpPr>
        <xdr:cNvPr id="73" name="Straight Connector 72">
          <a:extLst>
            <a:ext uri="{FF2B5EF4-FFF2-40B4-BE49-F238E27FC236}">
              <a16:creationId xmlns:a16="http://schemas.microsoft.com/office/drawing/2014/main" xmlns="" id="{00000000-0008-0000-0500-000049000000}"/>
            </a:ext>
          </a:extLst>
        </xdr:cNvPr>
        <xdr:cNvCxnSpPr/>
      </xdr:nvCxnSpPr>
      <xdr:spPr>
        <a:xfrm flipH="1" flipV="1">
          <a:off x="5124450" y="4962525"/>
          <a:ext cx="1581150" cy="1495425"/>
        </a:xfrm>
        <a:prstGeom prst="line">
          <a:avLst/>
        </a:prstGeom>
        <a:ln>
          <a:solidFill>
            <a:srgbClr val="014F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33</xdr:row>
      <xdr:rowOff>0</xdr:rowOff>
    </xdr:from>
    <xdr:to>
      <xdr:col>10</xdr:col>
      <xdr:colOff>0</xdr:colOff>
      <xdr:row>48</xdr:row>
      <xdr:rowOff>0</xdr:rowOff>
    </xdr:to>
    <xdr:cxnSp macro="">
      <xdr:nvCxnSpPr>
        <xdr:cNvPr id="76" name="Straight Connector 75">
          <a:extLst>
            <a:ext uri="{FF2B5EF4-FFF2-40B4-BE49-F238E27FC236}">
              <a16:creationId xmlns:a16="http://schemas.microsoft.com/office/drawing/2014/main" xmlns="" id="{00000000-0008-0000-0500-00004C000000}"/>
            </a:ext>
          </a:extLst>
        </xdr:cNvPr>
        <xdr:cNvCxnSpPr/>
      </xdr:nvCxnSpPr>
      <xdr:spPr>
        <a:xfrm flipH="1" flipV="1">
          <a:off x="5124450" y="4962525"/>
          <a:ext cx="1581150" cy="1981200"/>
        </a:xfrm>
        <a:prstGeom prst="line">
          <a:avLst/>
        </a:prstGeom>
        <a:ln>
          <a:solidFill>
            <a:srgbClr val="014F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25400</xdr:colOff>
      <xdr:row>11</xdr:row>
      <xdr:rowOff>155575</xdr:rowOff>
    </xdr:from>
    <xdr:to>
      <xdr:col>9</xdr:col>
      <xdr:colOff>635000</xdr:colOff>
      <xdr:row>14</xdr:row>
      <xdr:rowOff>146050</xdr:rowOff>
    </xdr:to>
    <xdr:cxnSp macro="">
      <xdr:nvCxnSpPr>
        <xdr:cNvPr id="15" name="Straight Connector 14">
          <a:extLst>
            <a:ext uri="{FF2B5EF4-FFF2-40B4-BE49-F238E27FC236}">
              <a16:creationId xmlns:a16="http://schemas.microsoft.com/office/drawing/2014/main" xmlns="" id="{00000000-0008-0000-0500-00000F000000}"/>
            </a:ext>
          </a:extLst>
        </xdr:cNvPr>
        <xdr:cNvCxnSpPr/>
      </xdr:nvCxnSpPr>
      <xdr:spPr>
        <a:xfrm flipH="1">
          <a:off x="4572000" y="1901825"/>
          <a:ext cx="1625600" cy="466725"/>
        </a:xfrm>
        <a:prstGeom prst="line">
          <a:avLst/>
        </a:prstGeom>
        <a:ln>
          <a:solidFill>
            <a:srgbClr val="014F42"/>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0</xdr:colOff>
      <xdr:row>1</xdr:row>
      <xdr:rowOff>47625</xdr:rowOff>
    </xdr:from>
    <xdr:to>
      <xdr:col>5</xdr:col>
      <xdr:colOff>447466</xdr:colOff>
      <xdr:row>10</xdr:row>
      <xdr:rowOff>11250</xdr:rowOff>
    </xdr:to>
    <xdr:pic>
      <xdr:nvPicPr>
        <xdr:cNvPr id="3" name="Picture 2">
          <a:extLst>
            <a:ext uri="{FF2B5EF4-FFF2-40B4-BE49-F238E27FC236}">
              <a16:creationId xmlns:a16="http://schemas.microsoft.com/office/drawing/2014/main" xmlns=""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4900" y="209550"/>
          <a:ext cx="1666666" cy="144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9" Type="http://schemas.openxmlformats.org/officeDocument/2006/relationships/ctrlProp" Target="../ctrlProps/ctrlProp34.xml"/><Relationship Id="rId21" Type="http://schemas.openxmlformats.org/officeDocument/2006/relationships/ctrlProp" Target="../ctrlProps/ctrlProp16.xml"/><Relationship Id="rId34" Type="http://schemas.openxmlformats.org/officeDocument/2006/relationships/ctrlProp" Target="../ctrlProps/ctrlProp29.xml"/><Relationship Id="rId42" Type="http://schemas.openxmlformats.org/officeDocument/2006/relationships/ctrlProp" Target="../ctrlProps/ctrlProp37.xml"/><Relationship Id="rId47" Type="http://schemas.openxmlformats.org/officeDocument/2006/relationships/ctrlProp" Target="../ctrlProps/ctrlProp42.xml"/><Relationship Id="rId50" Type="http://schemas.openxmlformats.org/officeDocument/2006/relationships/ctrlProp" Target="../ctrlProps/ctrlProp45.xml"/><Relationship Id="rId55" Type="http://schemas.openxmlformats.org/officeDocument/2006/relationships/ctrlProp" Target="../ctrlProps/ctrlProp50.xml"/><Relationship Id="rId63" Type="http://schemas.openxmlformats.org/officeDocument/2006/relationships/ctrlProp" Target="../ctrlProps/ctrlProp58.xml"/><Relationship Id="rId68" Type="http://schemas.openxmlformats.org/officeDocument/2006/relationships/ctrlProp" Target="../ctrlProps/ctrlProp63.xml"/><Relationship Id="rId76" Type="http://schemas.openxmlformats.org/officeDocument/2006/relationships/ctrlProp" Target="../ctrlProps/ctrlProp71.xml"/><Relationship Id="rId84" Type="http://schemas.openxmlformats.org/officeDocument/2006/relationships/ctrlProp" Target="../ctrlProps/ctrlProp79.xml"/><Relationship Id="rId89" Type="http://schemas.openxmlformats.org/officeDocument/2006/relationships/ctrlProp" Target="../ctrlProps/ctrlProp84.xml"/><Relationship Id="rId7" Type="http://schemas.openxmlformats.org/officeDocument/2006/relationships/ctrlProp" Target="../ctrlProps/ctrlProp2.xml"/><Relationship Id="rId71" Type="http://schemas.openxmlformats.org/officeDocument/2006/relationships/ctrlProp" Target="../ctrlProps/ctrlProp66.xml"/><Relationship Id="rId2" Type="http://schemas.openxmlformats.org/officeDocument/2006/relationships/hyperlink" Target="https://intranet.yarracity.vic.gov.au/Divisions/HR/Inclusion%20and%20Diversity%20Documents/Social%20Justice%20Charter%20Final.pdf" TargetMode="External"/><Relationship Id="rId16" Type="http://schemas.openxmlformats.org/officeDocument/2006/relationships/ctrlProp" Target="../ctrlProps/ctrlProp11.xml"/><Relationship Id="rId29" Type="http://schemas.openxmlformats.org/officeDocument/2006/relationships/ctrlProp" Target="../ctrlProps/ctrlProp24.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40" Type="http://schemas.openxmlformats.org/officeDocument/2006/relationships/ctrlProp" Target="../ctrlProps/ctrlProp35.xml"/><Relationship Id="rId45" Type="http://schemas.openxmlformats.org/officeDocument/2006/relationships/ctrlProp" Target="../ctrlProps/ctrlProp40.xml"/><Relationship Id="rId53" Type="http://schemas.openxmlformats.org/officeDocument/2006/relationships/ctrlProp" Target="../ctrlProps/ctrlProp48.xml"/><Relationship Id="rId58" Type="http://schemas.openxmlformats.org/officeDocument/2006/relationships/ctrlProp" Target="../ctrlProps/ctrlProp53.xml"/><Relationship Id="rId66" Type="http://schemas.openxmlformats.org/officeDocument/2006/relationships/ctrlProp" Target="../ctrlProps/ctrlProp61.xml"/><Relationship Id="rId74" Type="http://schemas.openxmlformats.org/officeDocument/2006/relationships/ctrlProp" Target="../ctrlProps/ctrlProp69.xml"/><Relationship Id="rId79" Type="http://schemas.openxmlformats.org/officeDocument/2006/relationships/ctrlProp" Target="../ctrlProps/ctrlProp74.xml"/><Relationship Id="rId87" Type="http://schemas.openxmlformats.org/officeDocument/2006/relationships/ctrlProp" Target="../ctrlProps/ctrlProp82.xml"/><Relationship Id="rId5" Type="http://schemas.openxmlformats.org/officeDocument/2006/relationships/vmlDrawing" Target="../drawings/vmlDrawing1.vml"/><Relationship Id="rId61" Type="http://schemas.openxmlformats.org/officeDocument/2006/relationships/ctrlProp" Target="../ctrlProps/ctrlProp56.xml"/><Relationship Id="rId82" Type="http://schemas.openxmlformats.org/officeDocument/2006/relationships/ctrlProp" Target="../ctrlProps/ctrlProp77.xml"/><Relationship Id="rId19" Type="http://schemas.openxmlformats.org/officeDocument/2006/relationships/ctrlProp" Target="../ctrlProps/ctrlProp14.xml"/><Relationship Id="rId4" Type="http://schemas.openxmlformats.org/officeDocument/2006/relationships/drawing" Target="../drawings/drawing2.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 Id="rId43" Type="http://schemas.openxmlformats.org/officeDocument/2006/relationships/ctrlProp" Target="../ctrlProps/ctrlProp38.xml"/><Relationship Id="rId48" Type="http://schemas.openxmlformats.org/officeDocument/2006/relationships/ctrlProp" Target="../ctrlProps/ctrlProp43.xml"/><Relationship Id="rId56" Type="http://schemas.openxmlformats.org/officeDocument/2006/relationships/ctrlProp" Target="../ctrlProps/ctrlProp51.xml"/><Relationship Id="rId64" Type="http://schemas.openxmlformats.org/officeDocument/2006/relationships/ctrlProp" Target="../ctrlProps/ctrlProp59.xml"/><Relationship Id="rId69" Type="http://schemas.openxmlformats.org/officeDocument/2006/relationships/ctrlProp" Target="../ctrlProps/ctrlProp64.xml"/><Relationship Id="rId77" Type="http://schemas.openxmlformats.org/officeDocument/2006/relationships/ctrlProp" Target="../ctrlProps/ctrlProp72.xml"/><Relationship Id="rId8" Type="http://schemas.openxmlformats.org/officeDocument/2006/relationships/ctrlProp" Target="../ctrlProps/ctrlProp3.xml"/><Relationship Id="rId51" Type="http://schemas.openxmlformats.org/officeDocument/2006/relationships/ctrlProp" Target="../ctrlProps/ctrlProp46.xml"/><Relationship Id="rId72" Type="http://schemas.openxmlformats.org/officeDocument/2006/relationships/ctrlProp" Target="../ctrlProps/ctrlProp67.xml"/><Relationship Id="rId80" Type="http://schemas.openxmlformats.org/officeDocument/2006/relationships/ctrlProp" Target="../ctrlProps/ctrlProp75.xml"/><Relationship Id="rId85" Type="http://schemas.openxmlformats.org/officeDocument/2006/relationships/ctrlProp" Target="../ctrlProps/ctrlProp80.xml"/><Relationship Id="rId3" Type="http://schemas.openxmlformats.org/officeDocument/2006/relationships/printerSettings" Target="../printerSettings/printerSettings2.bin"/><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46" Type="http://schemas.openxmlformats.org/officeDocument/2006/relationships/ctrlProp" Target="../ctrlProps/ctrlProp41.xml"/><Relationship Id="rId59" Type="http://schemas.openxmlformats.org/officeDocument/2006/relationships/ctrlProp" Target="../ctrlProps/ctrlProp54.xml"/><Relationship Id="rId67" Type="http://schemas.openxmlformats.org/officeDocument/2006/relationships/ctrlProp" Target="../ctrlProps/ctrlProp62.xml"/><Relationship Id="rId20" Type="http://schemas.openxmlformats.org/officeDocument/2006/relationships/ctrlProp" Target="../ctrlProps/ctrlProp15.xml"/><Relationship Id="rId41" Type="http://schemas.openxmlformats.org/officeDocument/2006/relationships/ctrlProp" Target="../ctrlProps/ctrlProp36.xml"/><Relationship Id="rId54" Type="http://schemas.openxmlformats.org/officeDocument/2006/relationships/ctrlProp" Target="../ctrlProps/ctrlProp49.xml"/><Relationship Id="rId62" Type="http://schemas.openxmlformats.org/officeDocument/2006/relationships/ctrlProp" Target="../ctrlProps/ctrlProp57.xml"/><Relationship Id="rId70" Type="http://schemas.openxmlformats.org/officeDocument/2006/relationships/ctrlProp" Target="../ctrlProps/ctrlProp65.xml"/><Relationship Id="rId75" Type="http://schemas.openxmlformats.org/officeDocument/2006/relationships/ctrlProp" Target="../ctrlProps/ctrlProp70.xml"/><Relationship Id="rId83" Type="http://schemas.openxmlformats.org/officeDocument/2006/relationships/ctrlProp" Target="../ctrlProps/ctrlProp78.xml"/><Relationship Id="rId88" Type="http://schemas.openxmlformats.org/officeDocument/2006/relationships/ctrlProp" Target="../ctrlProps/ctrlProp83.xml"/><Relationship Id="rId1" Type="http://schemas.openxmlformats.org/officeDocument/2006/relationships/hyperlink" Target="https://www.humanrights.vic.gov.au/for-individuals/human-rights/" TargetMode="External"/><Relationship Id="rId6" Type="http://schemas.openxmlformats.org/officeDocument/2006/relationships/ctrlProp" Target="../ctrlProps/ctrlProp1.x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49" Type="http://schemas.openxmlformats.org/officeDocument/2006/relationships/ctrlProp" Target="../ctrlProps/ctrlProp44.xml"/><Relationship Id="rId57" Type="http://schemas.openxmlformats.org/officeDocument/2006/relationships/ctrlProp" Target="../ctrlProps/ctrlProp52.xml"/><Relationship Id="rId10" Type="http://schemas.openxmlformats.org/officeDocument/2006/relationships/ctrlProp" Target="../ctrlProps/ctrlProp5.xml"/><Relationship Id="rId31" Type="http://schemas.openxmlformats.org/officeDocument/2006/relationships/ctrlProp" Target="../ctrlProps/ctrlProp26.xml"/><Relationship Id="rId44" Type="http://schemas.openxmlformats.org/officeDocument/2006/relationships/ctrlProp" Target="../ctrlProps/ctrlProp39.xml"/><Relationship Id="rId52" Type="http://schemas.openxmlformats.org/officeDocument/2006/relationships/ctrlProp" Target="../ctrlProps/ctrlProp47.xml"/><Relationship Id="rId60" Type="http://schemas.openxmlformats.org/officeDocument/2006/relationships/ctrlProp" Target="../ctrlProps/ctrlProp55.xml"/><Relationship Id="rId65" Type="http://schemas.openxmlformats.org/officeDocument/2006/relationships/ctrlProp" Target="../ctrlProps/ctrlProp60.xml"/><Relationship Id="rId73" Type="http://schemas.openxmlformats.org/officeDocument/2006/relationships/ctrlProp" Target="../ctrlProps/ctrlProp68.xml"/><Relationship Id="rId78" Type="http://schemas.openxmlformats.org/officeDocument/2006/relationships/ctrlProp" Target="../ctrlProps/ctrlProp73.xml"/><Relationship Id="rId81" Type="http://schemas.openxmlformats.org/officeDocument/2006/relationships/ctrlProp" Target="../ctrlProps/ctrlProp76.xml"/><Relationship Id="rId86" Type="http://schemas.openxmlformats.org/officeDocument/2006/relationships/ctrlProp" Target="../ctrlProps/ctrlProp81.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94.xml"/><Relationship Id="rId18" Type="http://schemas.openxmlformats.org/officeDocument/2006/relationships/ctrlProp" Target="../ctrlProps/ctrlProp99.xml"/><Relationship Id="rId26" Type="http://schemas.openxmlformats.org/officeDocument/2006/relationships/ctrlProp" Target="../ctrlProps/ctrlProp107.xml"/><Relationship Id="rId39" Type="http://schemas.openxmlformats.org/officeDocument/2006/relationships/ctrlProp" Target="../ctrlProps/ctrlProp120.xml"/><Relationship Id="rId21" Type="http://schemas.openxmlformats.org/officeDocument/2006/relationships/ctrlProp" Target="../ctrlProps/ctrlProp102.xml"/><Relationship Id="rId34" Type="http://schemas.openxmlformats.org/officeDocument/2006/relationships/ctrlProp" Target="../ctrlProps/ctrlProp115.xml"/><Relationship Id="rId42" Type="http://schemas.openxmlformats.org/officeDocument/2006/relationships/ctrlProp" Target="../ctrlProps/ctrlProp123.xml"/><Relationship Id="rId47" Type="http://schemas.openxmlformats.org/officeDocument/2006/relationships/ctrlProp" Target="../ctrlProps/ctrlProp128.xml"/><Relationship Id="rId50" Type="http://schemas.openxmlformats.org/officeDocument/2006/relationships/ctrlProp" Target="../ctrlProps/ctrlProp131.xml"/><Relationship Id="rId55" Type="http://schemas.openxmlformats.org/officeDocument/2006/relationships/ctrlProp" Target="../ctrlProps/ctrlProp136.xml"/><Relationship Id="rId7" Type="http://schemas.openxmlformats.org/officeDocument/2006/relationships/ctrlProp" Target="../ctrlProps/ctrlProp88.xml"/><Relationship Id="rId12" Type="http://schemas.openxmlformats.org/officeDocument/2006/relationships/ctrlProp" Target="../ctrlProps/ctrlProp93.xml"/><Relationship Id="rId17" Type="http://schemas.openxmlformats.org/officeDocument/2006/relationships/ctrlProp" Target="../ctrlProps/ctrlProp98.xml"/><Relationship Id="rId25" Type="http://schemas.openxmlformats.org/officeDocument/2006/relationships/ctrlProp" Target="../ctrlProps/ctrlProp106.xml"/><Relationship Id="rId33" Type="http://schemas.openxmlformats.org/officeDocument/2006/relationships/ctrlProp" Target="../ctrlProps/ctrlProp114.xml"/><Relationship Id="rId38" Type="http://schemas.openxmlformats.org/officeDocument/2006/relationships/ctrlProp" Target="../ctrlProps/ctrlProp119.xml"/><Relationship Id="rId46" Type="http://schemas.openxmlformats.org/officeDocument/2006/relationships/ctrlProp" Target="../ctrlProps/ctrlProp127.xml"/><Relationship Id="rId2" Type="http://schemas.openxmlformats.org/officeDocument/2006/relationships/drawing" Target="../drawings/drawing3.xml"/><Relationship Id="rId16" Type="http://schemas.openxmlformats.org/officeDocument/2006/relationships/ctrlProp" Target="../ctrlProps/ctrlProp97.xml"/><Relationship Id="rId20" Type="http://schemas.openxmlformats.org/officeDocument/2006/relationships/ctrlProp" Target="../ctrlProps/ctrlProp101.xml"/><Relationship Id="rId29" Type="http://schemas.openxmlformats.org/officeDocument/2006/relationships/ctrlProp" Target="../ctrlProps/ctrlProp110.xml"/><Relationship Id="rId41" Type="http://schemas.openxmlformats.org/officeDocument/2006/relationships/ctrlProp" Target="../ctrlProps/ctrlProp122.xml"/><Relationship Id="rId54" Type="http://schemas.openxmlformats.org/officeDocument/2006/relationships/ctrlProp" Target="../ctrlProps/ctrlProp135.xml"/><Relationship Id="rId1" Type="http://schemas.openxmlformats.org/officeDocument/2006/relationships/printerSettings" Target="../printerSettings/printerSettings3.bin"/><Relationship Id="rId6" Type="http://schemas.openxmlformats.org/officeDocument/2006/relationships/ctrlProp" Target="../ctrlProps/ctrlProp87.xml"/><Relationship Id="rId11" Type="http://schemas.openxmlformats.org/officeDocument/2006/relationships/ctrlProp" Target="../ctrlProps/ctrlProp92.xml"/><Relationship Id="rId24" Type="http://schemas.openxmlformats.org/officeDocument/2006/relationships/ctrlProp" Target="../ctrlProps/ctrlProp105.xml"/><Relationship Id="rId32" Type="http://schemas.openxmlformats.org/officeDocument/2006/relationships/ctrlProp" Target="../ctrlProps/ctrlProp113.xml"/><Relationship Id="rId37" Type="http://schemas.openxmlformats.org/officeDocument/2006/relationships/ctrlProp" Target="../ctrlProps/ctrlProp118.xml"/><Relationship Id="rId40" Type="http://schemas.openxmlformats.org/officeDocument/2006/relationships/ctrlProp" Target="../ctrlProps/ctrlProp121.xml"/><Relationship Id="rId45" Type="http://schemas.openxmlformats.org/officeDocument/2006/relationships/ctrlProp" Target="../ctrlProps/ctrlProp126.xml"/><Relationship Id="rId53" Type="http://schemas.openxmlformats.org/officeDocument/2006/relationships/ctrlProp" Target="../ctrlProps/ctrlProp134.xml"/><Relationship Id="rId5" Type="http://schemas.openxmlformats.org/officeDocument/2006/relationships/ctrlProp" Target="../ctrlProps/ctrlProp86.xml"/><Relationship Id="rId15" Type="http://schemas.openxmlformats.org/officeDocument/2006/relationships/ctrlProp" Target="../ctrlProps/ctrlProp96.xml"/><Relationship Id="rId23" Type="http://schemas.openxmlformats.org/officeDocument/2006/relationships/ctrlProp" Target="../ctrlProps/ctrlProp104.xml"/><Relationship Id="rId28" Type="http://schemas.openxmlformats.org/officeDocument/2006/relationships/ctrlProp" Target="../ctrlProps/ctrlProp109.xml"/><Relationship Id="rId36" Type="http://schemas.openxmlformats.org/officeDocument/2006/relationships/ctrlProp" Target="../ctrlProps/ctrlProp117.xml"/><Relationship Id="rId49" Type="http://schemas.openxmlformats.org/officeDocument/2006/relationships/ctrlProp" Target="../ctrlProps/ctrlProp130.xml"/><Relationship Id="rId57" Type="http://schemas.openxmlformats.org/officeDocument/2006/relationships/ctrlProp" Target="../ctrlProps/ctrlProp138.xml"/><Relationship Id="rId10" Type="http://schemas.openxmlformats.org/officeDocument/2006/relationships/ctrlProp" Target="../ctrlProps/ctrlProp91.xml"/><Relationship Id="rId19" Type="http://schemas.openxmlformats.org/officeDocument/2006/relationships/ctrlProp" Target="../ctrlProps/ctrlProp100.xml"/><Relationship Id="rId31" Type="http://schemas.openxmlformats.org/officeDocument/2006/relationships/ctrlProp" Target="../ctrlProps/ctrlProp112.xml"/><Relationship Id="rId44" Type="http://schemas.openxmlformats.org/officeDocument/2006/relationships/ctrlProp" Target="../ctrlProps/ctrlProp125.xml"/><Relationship Id="rId52" Type="http://schemas.openxmlformats.org/officeDocument/2006/relationships/ctrlProp" Target="../ctrlProps/ctrlProp133.xml"/><Relationship Id="rId4" Type="http://schemas.openxmlformats.org/officeDocument/2006/relationships/ctrlProp" Target="../ctrlProps/ctrlProp85.xml"/><Relationship Id="rId9" Type="http://schemas.openxmlformats.org/officeDocument/2006/relationships/ctrlProp" Target="../ctrlProps/ctrlProp90.xml"/><Relationship Id="rId14" Type="http://schemas.openxmlformats.org/officeDocument/2006/relationships/ctrlProp" Target="../ctrlProps/ctrlProp95.xml"/><Relationship Id="rId22" Type="http://schemas.openxmlformats.org/officeDocument/2006/relationships/ctrlProp" Target="../ctrlProps/ctrlProp103.xml"/><Relationship Id="rId27" Type="http://schemas.openxmlformats.org/officeDocument/2006/relationships/ctrlProp" Target="../ctrlProps/ctrlProp108.xml"/><Relationship Id="rId30" Type="http://schemas.openxmlformats.org/officeDocument/2006/relationships/ctrlProp" Target="../ctrlProps/ctrlProp111.xml"/><Relationship Id="rId35" Type="http://schemas.openxmlformats.org/officeDocument/2006/relationships/ctrlProp" Target="../ctrlProps/ctrlProp116.xml"/><Relationship Id="rId43" Type="http://schemas.openxmlformats.org/officeDocument/2006/relationships/ctrlProp" Target="../ctrlProps/ctrlProp124.xml"/><Relationship Id="rId48" Type="http://schemas.openxmlformats.org/officeDocument/2006/relationships/ctrlProp" Target="../ctrlProps/ctrlProp129.xml"/><Relationship Id="rId56" Type="http://schemas.openxmlformats.org/officeDocument/2006/relationships/ctrlProp" Target="../ctrlProps/ctrlProp137.xml"/><Relationship Id="rId8" Type="http://schemas.openxmlformats.org/officeDocument/2006/relationships/ctrlProp" Target="../ctrlProps/ctrlProp89.xml"/><Relationship Id="rId51" Type="http://schemas.openxmlformats.org/officeDocument/2006/relationships/ctrlProp" Target="../ctrlProps/ctrlProp132.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48.xml"/><Relationship Id="rId18" Type="http://schemas.openxmlformats.org/officeDocument/2006/relationships/ctrlProp" Target="../ctrlProps/ctrlProp153.xml"/><Relationship Id="rId26" Type="http://schemas.openxmlformats.org/officeDocument/2006/relationships/ctrlProp" Target="../ctrlProps/ctrlProp161.xml"/><Relationship Id="rId39" Type="http://schemas.openxmlformats.org/officeDocument/2006/relationships/ctrlProp" Target="../ctrlProps/ctrlProp174.xml"/><Relationship Id="rId21" Type="http://schemas.openxmlformats.org/officeDocument/2006/relationships/ctrlProp" Target="../ctrlProps/ctrlProp156.xml"/><Relationship Id="rId34" Type="http://schemas.openxmlformats.org/officeDocument/2006/relationships/ctrlProp" Target="../ctrlProps/ctrlProp169.xml"/><Relationship Id="rId42" Type="http://schemas.openxmlformats.org/officeDocument/2006/relationships/ctrlProp" Target="../ctrlProps/ctrlProp177.xml"/><Relationship Id="rId47" Type="http://schemas.openxmlformats.org/officeDocument/2006/relationships/ctrlProp" Target="../ctrlProps/ctrlProp182.xml"/><Relationship Id="rId50" Type="http://schemas.openxmlformats.org/officeDocument/2006/relationships/ctrlProp" Target="../ctrlProps/ctrlProp185.xml"/><Relationship Id="rId55" Type="http://schemas.openxmlformats.org/officeDocument/2006/relationships/ctrlProp" Target="../ctrlProps/ctrlProp190.xml"/><Relationship Id="rId63" Type="http://schemas.openxmlformats.org/officeDocument/2006/relationships/ctrlProp" Target="../ctrlProps/ctrlProp198.xml"/><Relationship Id="rId68" Type="http://schemas.openxmlformats.org/officeDocument/2006/relationships/ctrlProp" Target="../ctrlProps/ctrlProp203.xml"/><Relationship Id="rId7" Type="http://schemas.openxmlformats.org/officeDocument/2006/relationships/ctrlProp" Target="../ctrlProps/ctrlProp142.xml"/><Relationship Id="rId2" Type="http://schemas.openxmlformats.org/officeDocument/2006/relationships/drawing" Target="../drawings/drawing4.xml"/><Relationship Id="rId16" Type="http://schemas.openxmlformats.org/officeDocument/2006/relationships/ctrlProp" Target="../ctrlProps/ctrlProp151.xml"/><Relationship Id="rId29" Type="http://schemas.openxmlformats.org/officeDocument/2006/relationships/ctrlProp" Target="../ctrlProps/ctrlProp164.xml"/><Relationship Id="rId1" Type="http://schemas.openxmlformats.org/officeDocument/2006/relationships/printerSettings" Target="../printerSettings/printerSettings4.bin"/><Relationship Id="rId6" Type="http://schemas.openxmlformats.org/officeDocument/2006/relationships/ctrlProp" Target="../ctrlProps/ctrlProp141.xml"/><Relationship Id="rId11" Type="http://schemas.openxmlformats.org/officeDocument/2006/relationships/ctrlProp" Target="../ctrlProps/ctrlProp146.xml"/><Relationship Id="rId24" Type="http://schemas.openxmlformats.org/officeDocument/2006/relationships/ctrlProp" Target="../ctrlProps/ctrlProp159.xml"/><Relationship Id="rId32" Type="http://schemas.openxmlformats.org/officeDocument/2006/relationships/ctrlProp" Target="../ctrlProps/ctrlProp167.xml"/><Relationship Id="rId37" Type="http://schemas.openxmlformats.org/officeDocument/2006/relationships/ctrlProp" Target="../ctrlProps/ctrlProp172.xml"/><Relationship Id="rId40" Type="http://schemas.openxmlformats.org/officeDocument/2006/relationships/ctrlProp" Target="../ctrlProps/ctrlProp175.xml"/><Relationship Id="rId45" Type="http://schemas.openxmlformats.org/officeDocument/2006/relationships/ctrlProp" Target="../ctrlProps/ctrlProp180.xml"/><Relationship Id="rId53" Type="http://schemas.openxmlformats.org/officeDocument/2006/relationships/ctrlProp" Target="../ctrlProps/ctrlProp188.xml"/><Relationship Id="rId58" Type="http://schemas.openxmlformats.org/officeDocument/2006/relationships/ctrlProp" Target="../ctrlProps/ctrlProp193.xml"/><Relationship Id="rId66" Type="http://schemas.openxmlformats.org/officeDocument/2006/relationships/ctrlProp" Target="../ctrlProps/ctrlProp201.xml"/><Relationship Id="rId5" Type="http://schemas.openxmlformats.org/officeDocument/2006/relationships/ctrlProp" Target="../ctrlProps/ctrlProp140.xml"/><Relationship Id="rId15" Type="http://schemas.openxmlformats.org/officeDocument/2006/relationships/ctrlProp" Target="../ctrlProps/ctrlProp150.xml"/><Relationship Id="rId23" Type="http://schemas.openxmlformats.org/officeDocument/2006/relationships/ctrlProp" Target="../ctrlProps/ctrlProp158.xml"/><Relationship Id="rId28" Type="http://schemas.openxmlformats.org/officeDocument/2006/relationships/ctrlProp" Target="../ctrlProps/ctrlProp163.xml"/><Relationship Id="rId36" Type="http://schemas.openxmlformats.org/officeDocument/2006/relationships/ctrlProp" Target="../ctrlProps/ctrlProp171.xml"/><Relationship Id="rId49" Type="http://schemas.openxmlformats.org/officeDocument/2006/relationships/ctrlProp" Target="../ctrlProps/ctrlProp184.xml"/><Relationship Id="rId57" Type="http://schemas.openxmlformats.org/officeDocument/2006/relationships/ctrlProp" Target="../ctrlProps/ctrlProp192.xml"/><Relationship Id="rId61" Type="http://schemas.openxmlformats.org/officeDocument/2006/relationships/ctrlProp" Target="../ctrlProps/ctrlProp196.xml"/><Relationship Id="rId10" Type="http://schemas.openxmlformats.org/officeDocument/2006/relationships/ctrlProp" Target="../ctrlProps/ctrlProp145.xml"/><Relationship Id="rId19" Type="http://schemas.openxmlformats.org/officeDocument/2006/relationships/ctrlProp" Target="../ctrlProps/ctrlProp154.xml"/><Relationship Id="rId31" Type="http://schemas.openxmlformats.org/officeDocument/2006/relationships/ctrlProp" Target="../ctrlProps/ctrlProp166.xml"/><Relationship Id="rId44" Type="http://schemas.openxmlformats.org/officeDocument/2006/relationships/ctrlProp" Target="../ctrlProps/ctrlProp179.xml"/><Relationship Id="rId52" Type="http://schemas.openxmlformats.org/officeDocument/2006/relationships/ctrlProp" Target="../ctrlProps/ctrlProp187.xml"/><Relationship Id="rId60" Type="http://schemas.openxmlformats.org/officeDocument/2006/relationships/ctrlProp" Target="../ctrlProps/ctrlProp195.xml"/><Relationship Id="rId65" Type="http://schemas.openxmlformats.org/officeDocument/2006/relationships/ctrlProp" Target="../ctrlProps/ctrlProp200.xml"/><Relationship Id="rId4" Type="http://schemas.openxmlformats.org/officeDocument/2006/relationships/ctrlProp" Target="../ctrlProps/ctrlProp139.xml"/><Relationship Id="rId9" Type="http://schemas.openxmlformats.org/officeDocument/2006/relationships/ctrlProp" Target="../ctrlProps/ctrlProp144.xml"/><Relationship Id="rId14" Type="http://schemas.openxmlformats.org/officeDocument/2006/relationships/ctrlProp" Target="../ctrlProps/ctrlProp149.xml"/><Relationship Id="rId22" Type="http://schemas.openxmlformats.org/officeDocument/2006/relationships/ctrlProp" Target="../ctrlProps/ctrlProp157.xml"/><Relationship Id="rId27" Type="http://schemas.openxmlformats.org/officeDocument/2006/relationships/ctrlProp" Target="../ctrlProps/ctrlProp162.xml"/><Relationship Id="rId30" Type="http://schemas.openxmlformats.org/officeDocument/2006/relationships/ctrlProp" Target="../ctrlProps/ctrlProp165.xml"/><Relationship Id="rId35" Type="http://schemas.openxmlformats.org/officeDocument/2006/relationships/ctrlProp" Target="../ctrlProps/ctrlProp170.xml"/><Relationship Id="rId43" Type="http://schemas.openxmlformats.org/officeDocument/2006/relationships/ctrlProp" Target="../ctrlProps/ctrlProp178.xml"/><Relationship Id="rId48" Type="http://schemas.openxmlformats.org/officeDocument/2006/relationships/ctrlProp" Target="../ctrlProps/ctrlProp183.xml"/><Relationship Id="rId56" Type="http://schemas.openxmlformats.org/officeDocument/2006/relationships/ctrlProp" Target="../ctrlProps/ctrlProp191.xml"/><Relationship Id="rId64" Type="http://schemas.openxmlformats.org/officeDocument/2006/relationships/ctrlProp" Target="../ctrlProps/ctrlProp199.xml"/><Relationship Id="rId69" Type="http://schemas.openxmlformats.org/officeDocument/2006/relationships/ctrlProp" Target="../ctrlProps/ctrlProp204.xml"/><Relationship Id="rId8" Type="http://schemas.openxmlformats.org/officeDocument/2006/relationships/ctrlProp" Target="../ctrlProps/ctrlProp143.xml"/><Relationship Id="rId51" Type="http://schemas.openxmlformats.org/officeDocument/2006/relationships/ctrlProp" Target="../ctrlProps/ctrlProp186.xml"/><Relationship Id="rId3" Type="http://schemas.openxmlformats.org/officeDocument/2006/relationships/vmlDrawing" Target="../drawings/vmlDrawing3.vml"/><Relationship Id="rId12" Type="http://schemas.openxmlformats.org/officeDocument/2006/relationships/ctrlProp" Target="../ctrlProps/ctrlProp147.xml"/><Relationship Id="rId17" Type="http://schemas.openxmlformats.org/officeDocument/2006/relationships/ctrlProp" Target="../ctrlProps/ctrlProp152.xml"/><Relationship Id="rId25" Type="http://schemas.openxmlformats.org/officeDocument/2006/relationships/ctrlProp" Target="../ctrlProps/ctrlProp160.xml"/><Relationship Id="rId33" Type="http://schemas.openxmlformats.org/officeDocument/2006/relationships/ctrlProp" Target="../ctrlProps/ctrlProp168.xml"/><Relationship Id="rId38" Type="http://schemas.openxmlformats.org/officeDocument/2006/relationships/ctrlProp" Target="../ctrlProps/ctrlProp173.xml"/><Relationship Id="rId46" Type="http://schemas.openxmlformats.org/officeDocument/2006/relationships/ctrlProp" Target="../ctrlProps/ctrlProp181.xml"/><Relationship Id="rId59" Type="http://schemas.openxmlformats.org/officeDocument/2006/relationships/ctrlProp" Target="../ctrlProps/ctrlProp194.xml"/><Relationship Id="rId67" Type="http://schemas.openxmlformats.org/officeDocument/2006/relationships/ctrlProp" Target="../ctrlProps/ctrlProp202.xml"/><Relationship Id="rId20" Type="http://schemas.openxmlformats.org/officeDocument/2006/relationships/ctrlProp" Target="../ctrlProps/ctrlProp155.xml"/><Relationship Id="rId41" Type="http://schemas.openxmlformats.org/officeDocument/2006/relationships/ctrlProp" Target="../ctrlProps/ctrlProp176.xml"/><Relationship Id="rId54" Type="http://schemas.openxmlformats.org/officeDocument/2006/relationships/ctrlProp" Target="../ctrlProps/ctrlProp189.xml"/><Relationship Id="rId62" Type="http://schemas.openxmlformats.org/officeDocument/2006/relationships/ctrlProp" Target="../ctrlProps/ctrlProp197.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09.xml"/><Relationship Id="rId13" Type="http://schemas.openxmlformats.org/officeDocument/2006/relationships/ctrlProp" Target="../ctrlProps/ctrlProp214.xml"/><Relationship Id="rId18" Type="http://schemas.openxmlformats.org/officeDocument/2006/relationships/ctrlProp" Target="../ctrlProps/ctrlProp219.xml"/><Relationship Id="rId26" Type="http://schemas.openxmlformats.org/officeDocument/2006/relationships/ctrlProp" Target="../ctrlProps/ctrlProp227.xml"/><Relationship Id="rId39" Type="http://schemas.openxmlformats.org/officeDocument/2006/relationships/ctrlProp" Target="../ctrlProps/ctrlProp240.xml"/><Relationship Id="rId3" Type="http://schemas.openxmlformats.org/officeDocument/2006/relationships/vmlDrawing" Target="../drawings/vmlDrawing4.vml"/><Relationship Id="rId21" Type="http://schemas.openxmlformats.org/officeDocument/2006/relationships/ctrlProp" Target="../ctrlProps/ctrlProp222.xml"/><Relationship Id="rId34" Type="http://schemas.openxmlformats.org/officeDocument/2006/relationships/ctrlProp" Target="../ctrlProps/ctrlProp235.xml"/><Relationship Id="rId42" Type="http://schemas.openxmlformats.org/officeDocument/2006/relationships/ctrlProp" Target="../ctrlProps/ctrlProp243.xml"/><Relationship Id="rId7" Type="http://schemas.openxmlformats.org/officeDocument/2006/relationships/ctrlProp" Target="../ctrlProps/ctrlProp208.xml"/><Relationship Id="rId12" Type="http://schemas.openxmlformats.org/officeDocument/2006/relationships/ctrlProp" Target="../ctrlProps/ctrlProp213.xml"/><Relationship Id="rId17" Type="http://schemas.openxmlformats.org/officeDocument/2006/relationships/ctrlProp" Target="../ctrlProps/ctrlProp218.xml"/><Relationship Id="rId25" Type="http://schemas.openxmlformats.org/officeDocument/2006/relationships/ctrlProp" Target="../ctrlProps/ctrlProp226.xml"/><Relationship Id="rId33" Type="http://schemas.openxmlformats.org/officeDocument/2006/relationships/ctrlProp" Target="../ctrlProps/ctrlProp234.xml"/><Relationship Id="rId38" Type="http://schemas.openxmlformats.org/officeDocument/2006/relationships/ctrlProp" Target="../ctrlProps/ctrlProp239.xml"/><Relationship Id="rId2" Type="http://schemas.openxmlformats.org/officeDocument/2006/relationships/drawing" Target="../drawings/drawing5.xml"/><Relationship Id="rId16" Type="http://schemas.openxmlformats.org/officeDocument/2006/relationships/ctrlProp" Target="../ctrlProps/ctrlProp217.xml"/><Relationship Id="rId20" Type="http://schemas.openxmlformats.org/officeDocument/2006/relationships/ctrlProp" Target="../ctrlProps/ctrlProp221.xml"/><Relationship Id="rId29" Type="http://schemas.openxmlformats.org/officeDocument/2006/relationships/ctrlProp" Target="../ctrlProps/ctrlProp230.xml"/><Relationship Id="rId41" Type="http://schemas.openxmlformats.org/officeDocument/2006/relationships/ctrlProp" Target="../ctrlProps/ctrlProp242.xml"/><Relationship Id="rId1" Type="http://schemas.openxmlformats.org/officeDocument/2006/relationships/printerSettings" Target="../printerSettings/printerSettings5.bin"/><Relationship Id="rId6" Type="http://schemas.openxmlformats.org/officeDocument/2006/relationships/ctrlProp" Target="../ctrlProps/ctrlProp207.xml"/><Relationship Id="rId11" Type="http://schemas.openxmlformats.org/officeDocument/2006/relationships/ctrlProp" Target="../ctrlProps/ctrlProp212.xml"/><Relationship Id="rId24" Type="http://schemas.openxmlformats.org/officeDocument/2006/relationships/ctrlProp" Target="../ctrlProps/ctrlProp225.xml"/><Relationship Id="rId32" Type="http://schemas.openxmlformats.org/officeDocument/2006/relationships/ctrlProp" Target="../ctrlProps/ctrlProp233.xml"/><Relationship Id="rId37" Type="http://schemas.openxmlformats.org/officeDocument/2006/relationships/ctrlProp" Target="../ctrlProps/ctrlProp238.xml"/><Relationship Id="rId40" Type="http://schemas.openxmlformats.org/officeDocument/2006/relationships/ctrlProp" Target="../ctrlProps/ctrlProp241.xml"/><Relationship Id="rId45" Type="http://schemas.openxmlformats.org/officeDocument/2006/relationships/ctrlProp" Target="../ctrlProps/ctrlProp246.xml"/><Relationship Id="rId5" Type="http://schemas.openxmlformats.org/officeDocument/2006/relationships/ctrlProp" Target="../ctrlProps/ctrlProp206.xml"/><Relationship Id="rId15" Type="http://schemas.openxmlformats.org/officeDocument/2006/relationships/ctrlProp" Target="../ctrlProps/ctrlProp216.xml"/><Relationship Id="rId23" Type="http://schemas.openxmlformats.org/officeDocument/2006/relationships/ctrlProp" Target="../ctrlProps/ctrlProp224.xml"/><Relationship Id="rId28" Type="http://schemas.openxmlformats.org/officeDocument/2006/relationships/ctrlProp" Target="../ctrlProps/ctrlProp229.xml"/><Relationship Id="rId36" Type="http://schemas.openxmlformats.org/officeDocument/2006/relationships/ctrlProp" Target="../ctrlProps/ctrlProp237.xml"/><Relationship Id="rId10" Type="http://schemas.openxmlformats.org/officeDocument/2006/relationships/ctrlProp" Target="../ctrlProps/ctrlProp211.xml"/><Relationship Id="rId19" Type="http://schemas.openxmlformats.org/officeDocument/2006/relationships/ctrlProp" Target="../ctrlProps/ctrlProp220.xml"/><Relationship Id="rId31" Type="http://schemas.openxmlformats.org/officeDocument/2006/relationships/ctrlProp" Target="../ctrlProps/ctrlProp232.xml"/><Relationship Id="rId44" Type="http://schemas.openxmlformats.org/officeDocument/2006/relationships/ctrlProp" Target="../ctrlProps/ctrlProp245.xml"/><Relationship Id="rId4" Type="http://schemas.openxmlformats.org/officeDocument/2006/relationships/ctrlProp" Target="../ctrlProps/ctrlProp205.xml"/><Relationship Id="rId9" Type="http://schemas.openxmlformats.org/officeDocument/2006/relationships/ctrlProp" Target="../ctrlProps/ctrlProp210.xml"/><Relationship Id="rId14" Type="http://schemas.openxmlformats.org/officeDocument/2006/relationships/ctrlProp" Target="../ctrlProps/ctrlProp215.xml"/><Relationship Id="rId22" Type="http://schemas.openxmlformats.org/officeDocument/2006/relationships/ctrlProp" Target="../ctrlProps/ctrlProp223.xml"/><Relationship Id="rId27" Type="http://schemas.openxmlformats.org/officeDocument/2006/relationships/ctrlProp" Target="../ctrlProps/ctrlProp228.xml"/><Relationship Id="rId30" Type="http://schemas.openxmlformats.org/officeDocument/2006/relationships/ctrlProp" Target="../ctrlProps/ctrlProp231.xml"/><Relationship Id="rId35" Type="http://schemas.openxmlformats.org/officeDocument/2006/relationships/ctrlProp" Target="../ctrlProps/ctrlProp236.xml"/><Relationship Id="rId43" Type="http://schemas.openxmlformats.org/officeDocument/2006/relationships/ctrlProp" Target="../ctrlProps/ctrlProp24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41"/>
  <sheetViews>
    <sheetView showGridLines="0" tabSelected="1" zoomScale="70" zoomScaleNormal="70" workbookViewId="0">
      <selection activeCell="I14" sqref="I14"/>
    </sheetView>
  </sheetViews>
  <sheetFormatPr defaultColWidth="9.140625" defaultRowHeight="12.75" x14ac:dyDescent="0.2"/>
  <cols>
    <col min="1" max="1" width="2.7109375" style="9" customWidth="1"/>
    <col min="2" max="2" width="5.7109375" style="9" customWidth="1"/>
    <col min="3" max="3" width="1.7109375" style="9" customWidth="1"/>
    <col min="4" max="7" width="9.140625" style="9"/>
    <col min="8" max="8" width="2.7109375" style="9" customWidth="1"/>
    <col min="9" max="9" width="69.42578125" style="9" bestFit="1" customWidth="1"/>
    <col min="10" max="10" width="5.7109375" style="9" customWidth="1"/>
    <col min="11" max="20" width="9.140625" style="9"/>
    <col min="21" max="21" width="9.140625" style="67"/>
    <col min="22" max="16384" width="9.140625" style="9"/>
  </cols>
  <sheetData>
    <row r="1" spans="1:24" ht="12.6" x14ac:dyDescent="0.25">
      <c r="A1" s="87"/>
    </row>
    <row r="2" spans="1:24" ht="12.6" x14ac:dyDescent="0.25">
      <c r="B2" s="26"/>
      <c r="C2" s="27"/>
      <c r="D2" s="27"/>
      <c r="E2" s="27"/>
      <c r="F2" s="27"/>
      <c r="G2" s="27"/>
      <c r="H2" s="28"/>
      <c r="I2" s="27"/>
      <c r="J2" s="29"/>
    </row>
    <row r="3" spans="1:24" ht="12.6" x14ac:dyDescent="0.25">
      <c r="B3" s="30"/>
      <c r="C3" s="3"/>
      <c r="D3" s="3"/>
      <c r="E3" s="3"/>
      <c r="F3" s="3"/>
      <c r="G3" s="3"/>
      <c r="H3" s="10"/>
      <c r="I3" s="3"/>
      <c r="J3" s="31"/>
    </row>
    <row r="4" spans="1:24" ht="12.6" x14ac:dyDescent="0.25">
      <c r="B4" s="30"/>
      <c r="C4" s="3"/>
      <c r="D4" s="3"/>
      <c r="E4" s="3"/>
      <c r="F4" s="3"/>
      <c r="G4" s="3"/>
      <c r="H4" s="10"/>
      <c r="I4" s="3"/>
      <c r="J4" s="31"/>
    </row>
    <row r="5" spans="1:24" ht="12.6" x14ac:dyDescent="0.25">
      <c r="B5" s="30"/>
      <c r="C5" s="3"/>
      <c r="D5" s="3"/>
      <c r="E5" s="3"/>
      <c r="F5" s="3"/>
      <c r="G5" s="3"/>
      <c r="H5" s="10"/>
      <c r="I5" s="3"/>
      <c r="J5" s="31"/>
    </row>
    <row r="6" spans="1:24" ht="12.6" x14ac:dyDescent="0.25">
      <c r="B6" s="30"/>
      <c r="C6" s="3"/>
      <c r="D6" s="3"/>
      <c r="E6" s="3"/>
      <c r="F6" s="3"/>
      <c r="G6" s="3"/>
      <c r="H6" s="10"/>
      <c r="I6" s="3"/>
      <c r="J6" s="31"/>
      <c r="Q6" s="68"/>
      <c r="R6" s="68"/>
      <c r="S6" s="68"/>
      <c r="T6" s="68"/>
      <c r="U6" s="69"/>
      <c r="V6" s="68"/>
      <c r="W6" s="68"/>
      <c r="X6" s="68"/>
    </row>
    <row r="7" spans="1:24" ht="12.6" x14ac:dyDescent="0.25">
      <c r="B7" s="30"/>
      <c r="C7" s="3"/>
      <c r="D7" s="3"/>
      <c r="E7" s="3"/>
      <c r="F7" s="3"/>
      <c r="G7" s="3"/>
      <c r="H7" s="10"/>
      <c r="I7" s="3"/>
      <c r="J7" s="31"/>
      <c r="Q7" s="68"/>
      <c r="R7" s="68"/>
      <c r="S7" s="68"/>
      <c r="T7" s="68"/>
      <c r="U7" s="69"/>
      <c r="V7" s="68"/>
      <c r="W7" s="68"/>
      <c r="X7" s="68"/>
    </row>
    <row r="8" spans="1:24" ht="15.6" x14ac:dyDescent="0.35">
      <c r="B8" s="30"/>
      <c r="C8" s="3"/>
      <c r="D8" s="11"/>
      <c r="E8" s="3"/>
      <c r="F8" s="3"/>
      <c r="G8" s="3"/>
      <c r="H8" s="10"/>
      <c r="I8" s="3"/>
      <c r="J8" s="31"/>
      <c r="Q8" s="68"/>
      <c r="R8" s="68"/>
      <c r="S8" s="68"/>
      <c r="T8" s="68"/>
      <c r="U8" s="69"/>
      <c r="V8" s="68"/>
      <c r="W8" s="68"/>
      <c r="X8" s="68"/>
    </row>
    <row r="9" spans="1:24" ht="30" x14ac:dyDescent="0.6">
      <c r="B9" s="30"/>
      <c r="C9" s="3"/>
      <c r="D9" s="3"/>
      <c r="E9" s="3"/>
      <c r="F9" s="3"/>
      <c r="G9" s="3"/>
      <c r="H9" s="10"/>
      <c r="I9" s="12" t="s">
        <v>47</v>
      </c>
      <c r="J9" s="32"/>
      <c r="Q9" s="68"/>
      <c r="R9" s="68"/>
      <c r="S9" s="68"/>
      <c r="T9" s="68"/>
      <c r="U9" s="69"/>
      <c r="V9" s="68"/>
      <c r="W9" s="68"/>
      <c r="X9" s="68"/>
    </row>
    <row r="10" spans="1:24" ht="12.6" x14ac:dyDescent="0.25">
      <c r="B10" s="30"/>
      <c r="C10" s="3"/>
      <c r="D10" s="3"/>
      <c r="E10" s="3"/>
      <c r="F10" s="3"/>
      <c r="G10" s="3"/>
      <c r="H10" s="10"/>
      <c r="I10" s="3"/>
      <c r="J10" s="31"/>
      <c r="Q10" s="68"/>
      <c r="R10" s="68"/>
      <c r="S10" s="68"/>
      <c r="T10" s="68"/>
      <c r="U10" s="69"/>
      <c r="V10" s="68"/>
      <c r="W10" s="68"/>
      <c r="X10" s="68"/>
    </row>
    <row r="11" spans="1:24" ht="12.6" x14ac:dyDescent="0.25">
      <c r="B11" s="30"/>
      <c r="C11" s="3"/>
      <c r="D11" s="3"/>
      <c r="E11" s="3"/>
      <c r="F11" s="3"/>
      <c r="G11" s="3"/>
      <c r="H11" s="10"/>
      <c r="I11" s="3"/>
      <c r="J11" s="31"/>
      <c r="Q11" s="68"/>
      <c r="R11" s="68"/>
      <c r="S11" s="68"/>
      <c r="T11" s="68"/>
      <c r="U11" s="69"/>
      <c r="V11" s="68"/>
      <c r="W11" s="68"/>
      <c r="X11" s="68"/>
    </row>
    <row r="12" spans="1:24" ht="14.45" x14ac:dyDescent="0.35">
      <c r="B12" s="30"/>
      <c r="C12" s="3"/>
      <c r="D12" s="3"/>
      <c r="E12" s="3"/>
      <c r="F12" s="3"/>
      <c r="G12" s="3"/>
      <c r="H12" s="10"/>
      <c r="I12" s="13" t="s">
        <v>41</v>
      </c>
      <c r="J12" s="33"/>
      <c r="Q12" s="68"/>
      <c r="R12" s="68"/>
      <c r="S12" s="68"/>
      <c r="T12" s="68"/>
      <c r="U12" s="69"/>
      <c r="V12" s="68"/>
      <c r="W12" s="68"/>
      <c r="X12" s="68"/>
    </row>
    <row r="13" spans="1:24" ht="12.6" x14ac:dyDescent="0.25">
      <c r="B13" s="30"/>
      <c r="C13" s="3"/>
      <c r="D13" s="3"/>
      <c r="E13" s="3"/>
      <c r="F13" s="3"/>
      <c r="G13" s="3"/>
      <c r="H13" s="10"/>
      <c r="I13" s="3"/>
      <c r="J13" s="31"/>
      <c r="Q13" s="68"/>
      <c r="R13" s="68"/>
      <c r="S13" s="68"/>
      <c r="T13" s="68"/>
      <c r="U13" s="69"/>
      <c r="V13" s="68"/>
      <c r="W13" s="68"/>
      <c r="X13" s="68"/>
    </row>
    <row r="14" spans="1:24" ht="14.1" x14ac:dyDescent="0.3">
      <c r="B14" s="30"/>
      <c r="C14" s="3"/>
      <c r="D14" s="3"/>
      <c r="E14" s="3"/>
      <c r="F14" s="3"/>
      <c r="G14" s="14" t="s">
        <v>50</v>
      </c>
      <c r="H14" s="3"/>
      <c r="I14" s="7"/>
      <c r="J14" s="31"/>
      <c r="Q14" s="68"/>
      <c r="R14" s="68"/>
      <c r="S14" s="68"/>
      <c r="T14" s="68"/>
      <c r="U14" s="69"/>
      <c r="V14" s="68"/>
      <c r="W14" s="68"/>
      <c r="X14" s="68"/>
    </row>
    <row r="15" spans="1:24" ht="14.1" x14ac:dyDescent="0.3">
      <c r="B15" s="30"/>
      <c r="C15" s="3"/>
      <c r="D15" s="3"/>
      <c r="E15" s="3"/>
      <c r="F15" s="3"/>
      <c r="G15" s="15"/>
      <c r="H15" s="10"/>
      <c r="I15" s="3"/>
      <c r="J15" s="31"/>
      <c r="Q15" s="68"/>
      <c r="R15" s="68"/>
      <c r="S15" s="68"/>
      <c r="T15" s="68"/>
      <c r="U15" s="69"/>
      <c r="V15" s="68"/>
      <c r="W15" s="68"/>
      <c r="X15" s="68"/>
    </row>
    <row r="16" spans="1:24" ht="14.1" x14ac:dyDescent="0.3">
      <c r="B16" s="30"/>
      <c r="C16" s="3"/>
      <c r="D16" s="3"/>
      <c r="E16" s="3"/>
      <c r="F16" s="3"/>
      <c r="G16" s="14" t="s">
        <v>30</v>
      </c>
      <c r="H16" s="3"/>
      <c r="I16" s="7"/>
      <c r="J16" s="31"/>
      <c r="Q16" s="68"/>
      <c r="R16" s="68"/>
      <c r="S16" s="68"/>
      <c r="T16" s="68"/>
      <c r="U16" s="69"/>
      <c r="V16" s="68"/>
      <c r="W16" s="68"/>
      <c r="X16" s="68"/>
    </row>
    <row r="17" spans="2:24" ht="14.1" x14ac:dyDescent="0.3">
      <c r="B17" s="30"/>
      <c r="C17" s="3"/>
      <c r="D17" s="3"/>
      <c r="E17" s="3"/>
      <c r="F17" s="3"/>
      <c r="G17" s="14"/>
      <c r="H17" s="3"/>
      <c r="I17" s="3"/>
      <c r="J17" s="31"/>
      <c r="Q17" s="68"/>
      <c r="R17" s="68"/>
      <c r="S17" s="68"/>
      <c r="T17" s="68"/>
      <c r="U17" s="69"/>
      <c r="V17" s="68"/>
      <c r="W17" s="68"/>
      <c r="X17" s="68"/>
    </row>
    <row r="18" spans="2:24" ht="14.1" x14ac:dyDescent="0.3">
      <c r="B18" s="30"/>
      <c r="C18" s="3"/>
      <c r="D18" s="3"/>
      <c r="E18" s="3"/>
      <c r="F18" s="3"/>
      <c r="G18" s="14" t="s">
        <v>49</v>
      </c>
      <c r="H18" s="3"/>
      <c r="I18" s="7"/>
      <c r="J18" s="34"/>
      <c r="Q18" s="68"/>
      <c r="R18" s="68"/>
      <c r="S18" s="68"/>
      <c r="T18" s="68"/>
      <c r="U18" s="69"/>
      <c r="V18" s="68"/>
      <c r="W18" s="68"/>
      <c r="X18" s="68"/>
    </row>
    <row r="19" spans="2:24" ht="14.1" x14ac:dyDescent="0.3">
      <c r="B19" s="30"/>
      <c r="C19" s="3"/>
      <c r="D19" s="3"/>
      <c r="E19" s="3"/>
      <c r="F19" s="3"/>
      <c r="G19" s="14"/>
      <c r="H19" s="3"/>
      <c r="I19" s="51" t="s">
        <v>68</v>
      </c>
      <c r="J19" s="31"/>
      <c r="Q19" s="68"/>
      <c r="R19" s="68"/>
      <c r="S19" s="68"/>
      <c r="T19" s="68"/>
      <c r="U19" s="69"/>
      <c r="V19" s="68"/>
      <c r="W19" s="68"/>
      <c r="X19" s="68"/>
    </row>
    <row r="20" spans="2:24" ht="14.1" x14ac:dyDescent="0.3">
      <c r="B20" s="30"/>
      <c r="C20" s="3"/>
      <c r="D20" s="3"/>
      <c r="E20" s="3"/>
      <c r="F20" s="3"/>
      <c r="G20" s="16" t="s">
        <v>31</v>
      </c>
      <c r="H20" s="3"/>
      <c r="I20" s="8"/>
      <c r="J20" s="31"/>
      <c r="Q20" s="68"/>
      <c r="R20" s="68"/>
      <c r="S20" s="68"/>
      <c r="T20" s="68"/>
      <c r="U20" s="69"/>
      <c r="V20" s="68"/>
      <c r="W20" s="68"/>
      <c r="X20" s="68"/>
    </row>
    <row r="21" spans="2:24" ht="14.1" x14ac:dyDescent="0.3">
      <c r="B21" s="30"/>
      <c r="C21" s="3"/>
      <c r="D21" s="3"/>
      <c r="E21" s="3"/>
      <c r="F21" s="3"/>
      <c r="G21" s="14"/>
      <c r="H21" s="3"/>
      <c r="I21" s="51" t="s">
        <v>68</v>
      </c>
      <c r="J21" s="31"/>
      <c r="Q21" s="68"/>
      <c r="R21" s="68"/>
      <c r="S21" s="68"/>
      <c r="T21" s="68"/>
      <c r="U21" s="69"/>
      <c r="V21" s="68"/>
      <c r="W21" s="68"/>
      <c r="X21" s="68"/>
    </row>
    <row r="22" spans="2:24" ht="14.1" x14ac:dyDescent="0.3">
      <c r="B22" s="30"/>
      <c r="C22" s="3"/>
      <c r="D22" s="3"/>
      <c r="E22" s="3"/>
      <c r="F22" s="3"/>
      <c r="G22" s="16" t="s">
        <v>32</v>
      </c>
      <c r="H22" s="3"/>
      <c r="I22" s="8"/>
      <c r="J22" s="31"/>
      <c r="Q22" s="68"/>
      <c r="R22" s="68"/>
      <c r="S22" s="68"/>
      <c r="T22" s="68"/>
      <c r="U22" s="69"/>
      <c r="V22" s="68"/>
      <c r="W22" s="68"/>
      <c r="X22" s="68"/>
    </row>
    <row r="23" spans="2:24" ht="12.95" x14ac:dyDescent="0.3">
      <c r="B23" s="30"/>
      <c r="C23" s="3"/>
      <c r="D23" s="3"/>
      <c r="E23" s="3"/>
      <c r="F23" s="17"/>
      <c r="G23" s="17"/>
      <c r="H23" s="10"/>
      <c r="I23" s="3"/>
      <c r="J23" s="31"/>
      <c r="Q23" s="68"/>
      <c r="R23" s="68"/>
      <c r="S23" s="68"/>
      <c r="T23" s="68"/>
      <c r="U23" s="69"/>
      <c r="V23" s="68"/>
      <c r="W23" s="68"/>
      <c r="X23" s="68"/>
    </row>
    <row r="24" spans="2:24" ht="12.75" customHeight="1" x14ac:dyDescent="0.3">
      <c r="B24" s="30"/>
      <c r="C24" s="3"/>
      <c r="D24" s="3"/>
      <c r="E24" s="3"/>
      <c r="F24" s="3"/>
      <c r="G24" s="3"/>
      <c r="H24" s="18"/>
      <c r="I24" s="19" t="s">
        <v>63</v>
      </c>
      <c r="J24" s="31"/>
      <c r="Q24" s="68"/>
      <c r="R24" s="68"/>
      <c r="S24" s="68"/>
      <c r="T24" s="68"/>
      <c r="U24" s="69"/>
      <c r="V24" s="68"/>
      <c r="W24" s="68"/>
      <c r="X24" s="68"/>
    </row>
    <row r="25" spans="2:24" ht="27.95" x14ac:dyDescent="0.3">
      <c r="B25" s="30"/>
      <c r="C25" s="3"/>
      <c r="D25" s="3"/>
      <c r="E25" s="3"/>
      <c r="F25" s="3"/>
      <c r="G25" s="3"/>
      <c r="H25" s="18"/>
      <c r="I25" s="20" t="s">
        <v>44</v>
      </c>
      <c r="J25" s="31"/>
      <c r="Q25" s="68"/>
      <c r="R25" s="68"/>
      <c r="S25" s="68"/>
      <c r="T25" s="68"/>
      <c r="U25" s="69"/>
      <c r="V25" s="68"/>
      <c r="W25" s="68"/>
      <c r="X25" s="68"/>
    </row>
    <row r="26" spans="2:24" ht="14.1" x14ac:dyDescent="0.3">
      <c r="B26" s="30"/>
      <c r="C26" s="3"/>
      <c r="D26" s="3"/>
      <c r="E26" s="3"/>
      <c r="F26" s="3"/>
      <c r="G26" s="3"/>
      <c r="H26" s="18"/>
      <c r="I26" s="15"/>
      <c r="J26" s="31"/>
      <c r="Q26" s="68"/>
      <c r="R26" s="68"/>
      <c r="S26" s="68"/>
      <c r="T26" s="68"/>
      <c r="U26" s="69"/>
      <c r="V26" s="68"/>
      <c r="W26" s="68"/>
      <c r="X26" s="68"/>
    </row>
    <row r="27" spans="2:24" ht="15" customHeight="1" x14ac:dyDescent="0.3">
      <c r="B27" s="30"/>
      <c r="C27" s="3"/>
      <c r="D27" s="3"/>
      <c r="E27" s="3"/>
      <c r="F27" s="21"/>
      <c r="G27" s="21"/>
      <c r="H27" s="22" t="s">
        <v>1</v>
      </c>
      <c r="I27" s="15" t="s">
        <v>45</v>
      </c>
      <c r="J27" s="31"/>
      <c r="Q27" s="68"/>
      <c r="R27" s="68"/>
      <c r="S27" s="68"/>
      <c r="T27" s="68"/>
      <c r="U27" s="69"/>
      <c r="V27" s="68"/>
      <c r="W27" s="68"/>
      <c r="X27" s="68"/>
    </row>
    <row r="28" spans="2:24" ht="15" customHeight="1" x14ac:dyDescent="0.2">
      <c r="B28" s="30"/>
      <c r="C28" s="3"/>
      <c r="D28" s="3"/>
      <c r="E28" s="3"/>
      <c r="F28" s="21"/>
      <c r="G28" s="21"/>
      <c r="H28" s="22" t="s">
        <v>2</v>
      </c>
      <c r="I28" s="23" t="s">
        <v>46</v>
      </c>
      <c r="J28" s="31"/>
      <c r="Q28" s="68"/>
      <c r="R28" s="68"/>
      <c r="S28" s="68"/>
      <c r="T28" s="68"/>
      <c r="U28" s="69"/>
      <c r="V28" s="68"/>
      <c r="W28" s="68"/>
      <c r="X28" s="68"/>
    </row>
    <row r="29" spans="2:24" ht="15" customHeight="1" x14ac:dyDescent="0.2">
      <c r="B29" s="30"/>
      <c r="C29" s="3"/>
      <c r="D29" s="3"/>
      <c r="E29" s="3"/>
      <c r="F29" s="21"/>
      <c r="G29" s="21"/>
      <c r="H29" s="22" t="s">
        <v>3</v>
      </c>
      <c r="I29" s="15" t="s">
        <v>122</v>
      </c>
      <c r="J29" s="31"/>
      <c r="Q29" s="68"/>
      <c r="R29" s="68"/>
      <c r="S29" s="68"/>
      <c r="T29" s="68"/>
      <c r="U29" s="69"/>
      <c r="V29" s="68"/>
      <c r="W29" s="68"/>
      <c r="X29" s="68"/>
    </row>
    <row r="30" spans="2:24" ht="15" customHeight="1" x14ac:dyDescent="0.2">
      <c r="B30" s="30"/>
      <c r="C30" s="3"/>
      <c r="D30" s="3"/>
      <c r="E30" s="3"/>
      <c r="F30" s="3"/>
      <c r="G30" s="3"/>
      <c r="H30" s="22" t="s">
        <v>22</v>
      </c>
      <c r="I30" s="61" t="s">
        <v>148</v>
      </c>
      <c r="J30" s="31"/>
      <c r="Q30" s="68"/>
      <c r="R30" s="68"/>
      <c r="S30" s="68"/>
      <c r="T30" s="68"/>
      <c r="U30" s="69"/>
      <c r="V30" s="68"/>
      <c r="W30" s="68"/>
      <c r="X30" s="68"/>
    </row>
    <row r="31" spans="2:24" ht="12.75" customHeight="1" x14ac:dyDescent="0.2">
      <c r="B31" s="30"/>
      <c r="C31" s="3"/>
      <c r="D31" s="3"/>
      <c r="E31" s="3"/>
      <c r="F31" s="3"/>
      <c r="G31" s="3"/>
      <c r="H31" s="24"/>
      <c r="I31" s="3"/>
      <c r="J31" s="31"/>
      <c r="Q31" s="68"/>
      <c r="R31" s="68"/>
      <c r="S31" s="68"/>
      <c r="T31" s="68"/>
      <c r="U31" s="69"/>
      <c r="V31" s="68"/>
      <c r="W31" s="68"/>
      <c r="X31" s="68"/>
    </row>
    <row r="32" spans="2:24" ht="13.5" thickBot="1" x14ac:dyDescent="0.25">
      <c r="B32" s="30"/>
      <c r="C32" s="10"/>
      <c r="D32" s="10"/>
      <c r="E32" s="10"/>
      <c r="F32" s="10"/>
      <c r="G32" s="10"/>
      <c r="H32" s="10"/>
      <c r="I32" s="25"/>
      <c r="J32" s="31"/>
      <c r="Q32" s="68"/>
      <c r="R32" s="68"/>
      <c r="S32" s="68"/>
      <c r="T32" s="68"/>
      <c r="U32" s="69"/>
      <c r="V32" s="68"/>
      <c r="W32" s="68"/>
      <c r="X32" s="68"/>
    </row>
    <row r="33" spans="2:24" ht="13.5" customHeight="1" x14ac:dyDescent="0.2">
      <c r="B33" s="30"/>
      <c r="C33" s="10"/>
      <c r="D33" s="10"/>
      <c r="E33" s="10"/>
      <c r="F33" s="10"/>
      <c r="G33" s="10"/>
      <c r="H33" s="10"/>
      <c r="I33" s="117" t="s">
        <v>37</v>
      </c>
      <c r="J33" s="31"/>
      <c r="Q33" s="68"/>
      <c r="R33" s="68"/>
      <c r="S33" s="68"/>
      <c r="T33" s="68"/>
      <c r="U33" s="69"/>
      <c r="V33" s="68"/>
      <c r="W33" s="68"/>
      <c r="X33" s="68"/>
    </row>
    <row r="34" spans="2:24" ht="13.5" customHeight="1" x14ac:dyDescent="0.2">
      <c r="B34" s="30"/>
      <c r="C34" s="10"/>
      <c r="D34" s="10"/>
      <c r="E34" s="10"/>
      <c r="F34" s="10"/>
      <c r="G34" s="10"/>
      <c r="H34" s="24"/>
      <c r="I34" s="118"/>
      <c r="J34" s="31"/>
      <c r="Q34" s="68"/>
      <c r="R34" s="68"/>
      <c r="S34" s="68"/>
      <c r="T34" s="68"/>
      <c r="U34" s="69"/>
      <c r="V34" s="68"/>
      <c r="W34" s="68"/>
      <c r="X34" s="68"/>
    </row>
    <row r="35" spans="2:24" ht="15.75" customHeight="1" thickBot="1" x14ac:dyDescent="0.3">
      <c r="B35" s="30"/>
      <c r="C35" s="10"/>
      <c r="D35" s="11"/>
      <c r="E35" s="10"/>
      <c r="F35" s="10"/>
      <c r="G35" s="10"/>
      <c r="H35" s="24"/>
      <c r="I35" s="119"/>
      <c r="J35" s="70" t="s">
        <v>67</v>
      </c>
      <c r="Q35" s="68"/>
      <c r="R35" s="68"/>
      <c r="S35" s="68"/>
      <c r="T35" s="68"/>
      <c r="U35" s="69"/>
      <c r="V35" s="68"/>
      <c r="W35" s="68"/>
      <c r="X35" s="68"/>
    </row>
    <row r="36" spans="2:24" ht="15" customHeight="1" thickBot="1" x14ac:dyDescent="0.25">
      <c r="B36" s="30"/>
      <c r="C36" s="10"/>
      <c r="D36" s="10"/>
      <c r="E36" s="10"/>
      <c r="F36" s="10"/>
      <c r="G36" s="10"/>
      <c r="H36" s="10"/>
      <c r="I36" s="6"/>
      <c r="J36" s="31"/>
    </row>
    <row r="37" spans="2:24" ht="15" customHeight="1" thickBot="1" x14ac:dyDescent="0.25">
      <c r="B37" s="30"/>
      <c r="C37" s="10"/>
      <c r="D37" s="10"/>
      <c r="E37" s="10"/>
      <c r="F37" s="10"/>
      <c r="G37" s="10"/>
      <c r="H37" s="10"/>
      <c r="I37" s="90" t="s">
        <v>36</v>
      </c>
      <c r="J37" s="31"/>
    </row>
    <row r="38" spans="2:24" ht="13.5" customHeight="1" x14ac:dyDescent="0.2">
      <c r="B38" s="35"/>
      <c r="C38" s="36"/>
      <c r="D38" s="36"/>
      <c r="E38" s="36"/>
      <c r="F38" s="36"/>
      <c r="G38" s="36"/>
      <c r="H38" s="36"/>
      <c r="I38" s="37"/>
      <c r="J38" s="38"/>
    </row>
    <row r="40" spans="2:24" ht="12.75" customHeight="1" x14ac:dyDescent="0.2"/>
    <row r="41" spans="2:24" ht="13.5" customHeight="1" x14ac:dyDescent="0.2"/>
  </sheetData>
  <sheetProtection algorithmName="SHA-512" hashValue="FyOUacO98mpdmjSPowrrc/JpsLZ+cAvmw6aiUUrTcDzYkPhkMUvMEl2K8Fko5mOcZs9iODRWRY4nlw4JHOrauw==" saltValue="HBSSx5F2qkYKvVV1LYlAig==" spinCount="100000" sheet="1" selectLockedCells="1"/>
  <mergeCells count="1">
    <mergeCell ref="I33:I35"/>
  </mergeCells>
  <conditionalFormatting sqref="I19">
    <cfRule type="expression" dxfId="551" priority="3">
      <formula>$I20&lt;&gt;""</formula>
    </cfRule>
  </conditionalFormatting>
  <conditionalFormatting sqref="I21">
    <cfRule type="expression" dxfId="550" priority="2">
      <formula>$I22&lt;&gt;""</formula>
    </cfRule>
  </conditionalFormatting>
  <hyperlinks>
    <hyperlink ref="I33" location="'Asset GN'!A1" display="'Asset GN'!A1"/>
    <hyperlink ref="I33:I35" location="Social!C3" display="Begin QBL Tool"/>
    <hyperlink ref="I37" location="Results!A1" display="Go to Results"/>
  </hyperlinks>
  <pageMargins left="0.25" right="0.25" top="0.75" bottom="0.75" header="0.3" footer="0.3"/>
  <pageSetup paperSize="9" scale="81" fitToHeight="0" orientation="portrait" r:id="rId1"/>
  <colBreaks count="1" manualBreakCount="1">
    <brk id="11" max="36" man="1"/>
  </colBreaks>
  <ignoredErrors>
    <ignoredError sqref="H27:H30" numberStoredAsText="1"/>
  </ignoredErrors>
  <drawing r:id="rId2"/>
  <extLst>
    <ext xmlns:x14="http://schemas.microsoft.com/office/spreadsheetml/2009/9/main" uri="{78C0D931-6437-407d-A8EE-F0AAD7539E65}">
      <x14:conditionalFormattings>
        <x14:conditionalFormatting xmlns:xm="http://schemas.microsoft.com/office/excel/2006/main">
          <x14:cfRule type="expression" priority="51" id="{1F202E2D-E501-493B-BB27-576B245E69C2}">
            <xm:f>$I$20='List options'!$B$2</xm:f>
            <x14:dxf>
              <font>
                <color theme="0"/>
              </font>
              <border>
                <left/>
                <right/>
                <top/>
                <bottom/>
                <vertical/>
                <horizontal/>
              </border>
            </x14:dxf>
          </x14:cfRule>
          <xm:sqref>I22</xm:sqref>
        </x14:conditionalFormatting>
        <x14:conditionalFormatting xmlns:xm="http://schemas.microsoft.com/office/excel/2006/main">
          <x14:cfRule type="expression" priority="52" id="{267C5169-61A1-4666-AE88-8864B57580AA}">
            <xm:f>$I$20='List options'!$B$2</xm:f>
            <x14:dxf>
              <font>
                <color theme="0"/>
              </font>
            </x14:dxf>
          </x14:cfRule>
          <xm:sqref>G22</xm:sqref>
        </x14:conditionalFormatting>
        <x14:conditionalFormatting xmlns:xm="http://schemas.microsoft.com/office/excel/2006/main">
          <x14:cfRule type="expression" priority="1" id="{A6F8CD4A-8059-4F2A-A479-6448C1C2E4D4}">
            <xm:f>$I$20='List options'!$B$2</xm:f>
            <x14:dxf>
              <font>
                <color theme="0"/>
              </font>
            </x14:dxf>
          </x14:cfRule>
          <xm:sqref>I21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'List options'!$B$2:$B$3</xm:f>
          </x14:formula1>
          <xm:sqref>I20</xm:sqref>
        </x14:dataValidation>
        <x14:dataValidation type="list" allowBlank="1" showInputMessage="1" showErrorMessage="1">
          <x14:formula1>
            <xm:f>'List options'!$B$5:$B$12</xm:f>
          </x14:formula1>
          <xm:sqref>I22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2:O74"/>
  <sheetViews>
    <sheetView showGridLines="0" zoomScale="70" zoomScaleNormal="70" workbookViewId="0">
      <pane ySplit="2" topLeftCell="A63" activePane="bottomLeft" state="frozen"/>
      <selection pane="bottomLeft" activeCell="G70" sqref="G70:H71"/>
    </sheetView>
  </sheetViews>
  <sheetFormatPr defaultColWidth="9.140625" defaultRowHeight="12.75" x14ac:dyDescent="0.2"/>
  <cols>
    <col min="1" max="1" width="2.7109375" style="9" customWidth="1"/>
    <col min="2" max="2" width="5.7109375" style="9" customWidth="1"/>
    <col min="3" max="3" width="1.7109375" style="9" customWidth="1"/>
    <col min="4" max="4" width="9.140625" style="9"/>
    <col min="5" max="5" width="80.7109375" style="9" customWidth="1"/>
    <col min="6" max="6" width="2.7109375" style="68" customWidth="1"/>
    <col min="7" max="11" width="9.140625" style="9" customWidth="1"/>
    <col min="12" max="12" width="2.7109375" style="102" customWidth="1"/>
    <col min="13" max="14" width="30.7109375" style="9" customWidth="1"/>
    <col min="15" max="15" width="2.7109375" style="105" customWidth="1"/>
    <col min="16" max="16384" width="9.140625" style="9"/>
  </cols>
  <sheetData>
    <row r="2" spans="2:15" ht="143.1" x14ac:dyDescent="0.25">
      <c r="B2" s="26"/>
      <c r="C2" s="27"/>
      <c r="D2" s="27"/>
      <c r="E2" s="76"/>
      <c r="F2" s="39"/>
      <c r="G2" s="44" t="s">
        <v>19</v>
      </c>
      <c r="H2" s="43" t="s">
        <v>18</v>
      </c>
      <c r="I2" s="42" t="s">
        <v>16</v>
      </c>
      <c r="J2" s="41" t="s">
        <v>17</v>
      </c>
      <c r="K2" s="40" t="s">
        <v>15</v>
      </c>
      <c r="L2" s="98"/>
      <c r="M2" s="78" t="str">
        <f>CHAR(10)&amp;"Project ID:"&amp;CHAR(10)&amp;"Project name:"&amp;CHAR(10)&amp;"QBL assessment performed by:"</f>
        <v xml:space="preserve">
Project ID:
Project name:
QBL assessment performed by:</v>
      </c>
      <c r="N2" s="77" t="str">
        <f>CHAR(10)&amp;Cover!$I$14&amp;CHAR(10)&amp;Cover!$I$16&amp;CHAR(10)&amp;Cover!$I$18</f>
        <v xml:space="preserve">
</v>
      </c>
      <c r="O2" s="103"/>
    </row>
    <row r="3" spans="2:15" ht="12.6" x14ac:dyDescent="0.25">
      <c r="B3" s="30"/>
      <c r="C3" s="88"/>
      <c r="D3" s="3"/>
      <c r="E3" s="3"/>
      <c r="F3" s="45"/>
      <c r="G3" s="46"/>
      <c r="H3" s="46"/>
      <c r="I3" s="46"/>
      <c r="J3" s="46"/>
      <c r="K3" s="46"/>
      <c r="L3" s="99"/>
      <c r="M3" s="3"/>
      <c r="N3" s="3"/>
      <c r="O3" s="104"/>
    </row>
    <row r="4" spans="2:15" ht="20.100000000000001" x14ac:dyDescent="0.4">
      <c r="B4" s="30"/>
      <c r="C4" s="3"/>
      <c r="D4" s="47" t="s">
        <v>43</v>
      </c>
      <c r="E4" s="3"/>
      <c r="F4" s="45"/>
      <c r="G4" s="46"/>
      <c r="H4" s="46"/>
      <c r="I4" s="46"/>
      <c r="J4" s="46"/>
      <c r="K4" s="46"/>
      <c r="L4" s="99"/>
      <c r="M4" s="3"/>
      <c r="N4" s="3"/>
      <c r="O4" s="104"/>
    </row>
    <row r="5" spans="2:15" ht="15.6" x14ac:dyDescent="0.35">
      <c r="B5" s="30"/>
      <c r="C5" s="3"/>
      <c r="D5" s="3"/>
      <c r="E5" s="48" t="s">
        <v>40</v>
      </c>
      <c r="F5" s="45"/>
      <c r="G5" s="46"/>
      <c r="H5" s="46"/>
      <c r="I5" s="46"/>
      <c r="J5" s="46"/>
      <c r="K5" s="46"/>
      <c r="L5" s="99"/>
      <c r="M5" s="3"/>
      <c r="N5" s="3"/>
      <c r="O5" s="104"/>
    </row>
    <row r="6" spans="2:15" ht="12.6" x14ac:dyDescent="0.25">
      <c r="B6" s="30"/>
      <c r="C6" s="3"/>
      <c r="D6" s="3"/>
      <c r="E6" s="3"/>
      <c r="F6" s="45"/>
      <c r="G6" s="46"/>
      <c r="H6" s="46"/>
      <c r="I6" s="46"/>
      <c r="J6" s="46"/>
      <c r="K6" s="46"/>
      <c r="L6" s="99"/>
      <c r="M6" s="3"/>
      <c r="N6" s="3"/>
      <c r="O6" s="104"/>
    </row>
    <row r="7" spans="2:15" ht="14.1" x14ac:dyDescent="0.3">
      <c r="B7" s="30"/>
      <c r="C7" s="3"/>
      <c r="D7" s="3"/>
      <c r="E7" s="15" t="s">
        <v>42</v>
      </c>
      <c r="F7" s="45"/>
      <c r="G7" s="46"/>
      <c r="H7" s="46"/>
      <c r="I7" s="46"/>
      <c r="J7" s="46"/>
      <c r="K7" s="46"/>
      <c r="L7" s="99"/>
      <c r="M7" s="3"/>
      <c r="N7" s="3"/>
      <c r="O7" s="104"/>
    </row>
    <row r="8" spans="2:15" ht="12.6" x14ac:dyDescent="0.25">
      <c r="B8" s="30"/>
      <c r="C8" s="3"/>
      <c r="D8" s="3"/>
      <c r="E8" s="3"/>
      <c r="F8" s="45"/>
      <c r="G8" s="46"/>
      <c r="H8" s="46"/>
      <c r="I8" s="46"/>
      <c r="J8" s="46"/>
      <c r="K8" s="46"/>
      <c r="L8" s="99"/>
      <c r="M8" s="3"/>
      <c r="N8" s="3"/>
      <c r="O8" s="104"/>
    </row>
    <row r="9" spans="2:15" ht="15.6" x14ac:dyDescent="0.35">
      <c r="B9" s="30"/>
      <c r="C9" s="3"/>
      <c r="D9" s="11" t="s">
        <v>1</v>
      </c>
      <c r="E9" s="49" t="s">
        <v>78</v>
      </c>
      <c r="F9" s="45"/>
      <c r="G9" s="3"/>
      <c r="H9" s="3"/>
      <c r="I9" s="3"/>
      <c r="J9" s="3"/>
      <c r="K9" s="3"/>
      <c r="L9" s="99">
        <f>PRODUCT(L13:L19)</f>
        <v>0</v>
      </c>
      <c r="M9" s="3"/>
      <c r="N9" s="3"/>
      <c r="O9" s="104">
        <f>SUM(O13:O19)</f>
        <v>0</v>
      </c>
    </row>
    <row r="10" spans="2:15" ht="12.6" x14ac:dyDescent="0.25">
      <c r="B10" s="30"/>
      <c r="C10" s="3"/>
      <c r="D10" s="3"/>
      <c r="E10" s="3"/>
      <c r="F10" s="45"/>
      <c r="G10" s="3"/>
      <c r="H10" s="3"/>
      <c r="I10" s="3"/>
      <c r="J10" s="3"/>
      <c r="K10" s="3"/>
      <c r="L10" s="99"/>
      <c r="M10" s="3"/>
      <c r="N10" s="3"/>
      <c r="O10" s="104"/>
    </row>
    <row r="11" spans="2:15" ht="14.1" x14ac:dyDescent="0.25">
      <c r="B11" s="30"/>
      <c r="C11" s="3"/>
      <c r="D11" s="3"/>
      <c r="E11" s="50" t="s">
        <v>128</v>
      </c>
      <c r="F11" s="45"/>
      <c r="G11" s="3"/>
      <c r="H11" s="3"/>
      <c r="I11" s="3"/>
      <c r="J11" s="3"/>
      <c r="K11" s="3"/>
      <c r="L11" s="99"/>
      <c r="M11" s="3"/>
      <c r="N11" s="3"/>
      <c r="O11" s="104"/>
    </row>
    <row r="12" spans="2:15" ht="12.95" x14ac:dyDescent="0.3">
      <c r="B12" s="30"/>
      <c r="C12" s="3"/>
      <c r="D12" s="3"/>
      <c r="E12" s="3"/>
      <c r="F12" s="45"/>
      <c r="G12" s="3"/>
      <c r="H12" s="3"/>
      <c r="I12" s="3"/>
      <c r="J12" s="3"/>
      <c r="K12" s="3"/>
      <c r="L12" s="99"/>
      <c r="M12" s="51" t="str">
        <f>IF(L13=1,"Please provide rationale",IF(L13=5,"Please provide rationale","Comments (optional)"))</f>
        <v>Comments (optional)</v>
      </c>
      <c r="N12" s="51"/>
      <c r="O12" s="104"/>
    </row>
    <row r="13" spans="2:15" ht="40.5" customHeight="1" x14ac:dyDescent="0.25">
      <c r="B13" s="30"/>
      <c r="C13" s="3"/>
      <c r="D13" s="3"/>
      <c r="E13" s="82" t="s">
        <v>79</v>
      </c>
      <c r="F13" s="45"/>
      <c r="G13" s="3"/>
      <c r="H13" s="3"/>
      <c r="I13" s="3"/>
      <c r="J13" s="3"/>
      <c r="K13" s="3"/>
      <c r="L13" s="100">
        <v>0</v>
      </c>
      <c r="M13" s="120"/>
      <c r="N13" s="121"/>
      <c r="O13" s="104" t="b">
        <f>IF(M12="Please provide rationale",IF(M13="",1,0))</f>
        <v>0</v>
      </c>
    </row>
    <row r="14" spans="2:15" ht="12.95" x14ac:dyDescent="0.3">
      <c r="B14" s="30"/>
      <c r="C14" s="3"/>
      <c r="D14" s="3"/>
      <c r="E14" s="3"/>
      <c r="F14" s="45"/>
      <c r="G14" s="3"/>
      <c r="H14" s="3"/>
      <c r="I14" s="3"/>
      <c r="J14" s="3"/>
      <c r="K14" s="3"/>
      <c r="L14" s="99"/>
      <c r="M14" s="51" t="str">
        <f>IF(L15=1,"Please provide rationale",IF(L15=5,"Please provide rationale","Comments (optional)"))</f>
        <v>Comments (optional)</v>
      </c>
      <c r="N14" s="51"/>
      <c r="O14" s="104"/>
    </row>
    <row r="15" spans="2:15" ht="40.5" customHeight="1" x14ac:dyDescent="0.25">
      <c r="B15" s="30"/>
      <c r="C15" s="3"/>
      <c r="D15" s="3"/>
      <c r="E15" s="82" t="s">
        <v>123</v>
      </c>
      <c r="F15" s="45"/>
      <c r="G15" s="3"/>
      <c r="H15" s="3"/>
      <c r="I15" s="3"/>
      <c r="J15" s="3"/>
      <c r="K15" s="3"/>
      <c r="L15" s="100">
        <v>0</v>
      </c>
      <c r="M15" s="120"/>
      <c r="N15" s="121"/>
      <c r="O15" s="104" t="b">
        <f>IF(M14="Please provide rationale",IF(M15="",1,0))</f>
        <v>0</v>
      </c>
    </row>
    <row r="16" spans="2:15" ht="12.95" x14ac:dyDescent="0.3">
      <c r="B16" s="30"/>
      <c r="C16" s="3"/>
      <c r="D16" s="3"/>
      <c r="E16" s="3"/>
      <c r="F16" s="45"/>
      <c r="G16" s="3"/>
      <c r="H16" s="3"/>
      <c r="I16" s="3"/>
      <c r="J16" s="3"/>
      <c r="K16" s="3"/>
      <c r="L16" s="99"/>
      <c r="M16" s="51" t="str">
        <f>IF(L17=1,"Please provide rationale",IF(L17=5,"Please provide rationale","Comments (optional)"))</f>
        <v>Comments (optional)</v>
      </c>
      <c r="N16" s="51"/>
      <c r="O16" s="104"/>
    </row>
    <row r="17" spans="2:15" ht="40.5" customHeight="1" x14ac:dyDescent="0.25">
      <c r="B17" s="30"/>
      <c r="C17" s="3"/>
      <c r="D17" s="3"/>
      <c r="E17" s="115" t="s">
        <v>80</v>
      </c>
      <c r="F17" s="45"/>
      <c r="G17" s="3"/>
      <c r="H17" s="3"/>
      <c r="I17" s="3"/>
      <c r="J17" s="3"/>
      <c r="K17" s="3"/>
      <c r="L17" s="100">
        <v>0</v>
      </c>
      <c r="M17" s="120"/>
      <c r="N17" s="121"/>
      <c r="O17" s="104" t="b">
        <f>IF(M16="Please provide rationale",IF(M17="",1,0))</f>
        <v>0</v>
      </c>
    </row>
    <row r="18" spans="2:15" ht="12.95" x14ac:dyDescent="0.3">
      <c r="B18" s="30"/>
      <c r="C18" s="3"/>
      <c r="D18" s="3"/>
      <c r="E18" s="3"/>
      <c r="F18" s="45"/>
      <c r="G18" s="3"/>
      <c r="H18" s="3"/>
      <c r="I18" s="3"/>
      <c r="J18" s="3"/>
      <c r="K18" s="3"/>
      <c r="L18" s="99"/>
      <c r="M18" s="51" t="str">
        <f>IF(L19=1,"Please provide rationale",IF(L19=5,"Please provide rationale","Comments (optional)"))</f>
        <v>Comments (optional)</v>
      </c>
      <c r="N18" s="51"/>
      <c r="O18" s="104"/>
    </row>
    <row r="19" spans="2:15" ht="40.5" customHeight="1" x14ac:dyDescent="0.2">
      <c r="B19" s="30"/>
      <c r="C19" s="3"/>
      <c r="D19" s="3"/>
      <c r="E19" s="114" t="s">
        <v>157</v>
      </c>
      <c r="F19" s="45"/>
      <c r="G19" s="3"/>
      <c r="H19" s="3"/>
      <c r="I19" s="3"/>
      <c r="J19" s="3"/>
      <c r="K19" s="3"/>
      <c r="L19" s="100">
        <v>0</v>
      </c>
      <c r="M19" s="120"/>
      <c r="N19" s="121"/>
      <c r="O19" s="104" t="b">
        <f>IF(M18="Please provide rationale",IF(M19="",1,0))</f>
        <v>0</v>
      </c>
    </row>
    <row r="20" spans="2:15" ht="20.100000000000001" customHeight="1" x14ac:dyDescent="0.25">
      <c r="B20" s="30"/>
      <c r="C20" s="3"/>
      <c r="D20" s="3"/>
      <c r="E20" s="3"/>
      <c r="F20" s="45"/>
      <c r="G20" s="3"/>
      <c r="H20" s="3"/>
      <c r="I20" s="3"/>
      <c r="J20" s="3"/>
      <c r="K20" s="3"/>
      <c r="L20" s="99"/>
      <c r="M20" s="3"/>
      <c r="N20" s="3"/>
      <c r="O20" s="104"/>
    </row>
    <row r="21" spans="2:15" ht="15.6" x14ac:dyDescent="0.35">
      <c r="B21" s="30"/>
      <c r="C21" s="3"/>
      <c r="D21" s="52" t="s">
        <v>2</v>
      </c>
      <c r="E21" s="53" t="s">
        <v>81</v>
      </c>
      <c r="F21" s="45"/>
      <c r="G21" s="3"/>
      <c r="H21" s="3"/>
      <c r="I21" s="3"/>
      <c r="J21" s="3"/>
      <c r="K21" s="3"/>
      <c r="L21" s="99">
        <f>PRODUCT(L25:L29)</f>
        <v>0</v>
      </c>
      <c r="M21" s="3"/>
      <c r="N21" s="3"/>
      <c r="O21" s="104">
        <f>SUM(O25:O29)</f>
        <v>0</v>
      </c>
    </row>
    <row r="22" spans="2:15" ht="12.6" x14ac:dyDescent="0.25">
      <c r="B22" s="30"/>
      <c r="C22" s="3"/>
      <c r="D22" s="3"/>
      <c r="E22" s="3"/>
      <c r="F22" s="45"/>
      <c r="G22" s="3"/>
      <c r="H22" s="3"/>
      <c r="I22" s="3"/>
      <c r="J22" s="3"/>
      <c r="K22" s="3"/>
      <c r="L22" s="99"/>
      <c r="M22" s="3"/>
      <c r="N22" s="3"/>
      <c r="O22" s="104"/>
    </row>
    <row r="23" spans="2:15" ht="14.1" x14ac:dyDescent="0.25">
      <c r="B23" s="30"/>
      <c r="C23" s="3"/>
      <c r="D23" s="3"/>
      <c r="E23" s="50" t="s">
        <v>128</v>
      </c>
      <c r="F23" s="45"/>
      <c r="G23" s="3"/>
      <c r="H23" s="3"/>
      <c r="I23" s="3"/>
      <c r="J23" s="3"/>
      <c r="K23" s="3"/>
      <c r="L23" s="99"/>
      <c r="M23" s="3"/>
      <c r="N23" s="3"/>
      <c r="O23" s="104"/>
    </row>
    <row r="24" spans="2:15" ht="12.95" x14ac:dyDescent="0.3">
      <c r="B24" s="30"/>
      <c r="C24" s="3"/>
      <c r="D24" s="3"/>
      <c r="E24" s="3"/>
      <c r="F24" s="45"/>
      <c r="G24" s="3"/>
      <c r="H24" s="3"/>
      <c r="I24" s="3"/>
      <c r="J24" s="3"/>
      <c r="K24" s="3"/>
      <c r="L24" s="99"/>
      <c r="M24" s="51" t="str">
        <f>IF(L25=1,"Please provide rationale",IF(L25=5,"Please provide rationale","Comments (optional)"))</f>
        <v>Comments (optional)</v>
      </c>
      <c r="N24" s="51"/>
      <c r="O24" s="104"/>
    </row>
    <row r="25" spans="2:15" ht="40.5" customHeight="1" x14ac:dyDescent="0.25">
      <c r="B25" s="30"/>
      <c r="C25" s="3"/>
      <c r="D25" s="3"/>
      <c r="E25" s="82" t="s">
        <v>129</v>
      </c>
      <c r="F25" s="45"/>
      <c r="G25" s="3"/>
      <c r="H25" s="3"/>
      <c r="I25" s="3"/>
      <c r="J25" s="3"/>
      <c r="K25" s="3"/>
      <c r="L25" s="100">
        <v>0</v>
      </c>
      <c r="M25" s="120"/>
      <c r="N25" s="121"/>
      <c r="O25" s="104" t="b">
        <f>IF(M24="Please provide rationale",IF(M25="",1,0))</f>
        <v>0</v>
      </c>
    </row>
    <row r="26" spans="2:15" ht="12.95" x14ac:dyDescent="0.3">
      <c r="B26" s="30"/>
      <c r="C26" s="3"/>
      <c r="D26" s="3"/>
      <c r="E26" s="54"/>
      <c r="F26" s="45"/>
      <c r="G26" s="3"/>
      <c r="H26" s="3"/>
      <c r="I26" s="3"/>
      <c r="J26" s="3"/>
      <c r="K26" s="3"/>
      <c r="L26" s="99"/>
      <c r="M26" s="51" t="str">
        <f>IF(L27=1,"Please provide rationale",IF(L27=5,"Please provide rationale","Comments (optional)"))</f>
        <v>Comments (optional)</v>
      </c>
      <c r="N26" s="51"/>
      <c r="O26" s="104"/>
    </row>
    <row r="27" spans="2:15" ht="40.5" customHeight="1" x14ac:dyDescent="0.25">
      <c r="B27" s="30"/>
      <c r="C27" s="3"/>
      <c r="D27" s="3"/>
      <c r="E27" s="83" t="s">
        <v>124</v>
      </c>
      <c r="F27" s="45"/>
      <c r="G27" s="3"/>
      <c r="H27" s="3"/>
      <c r="I27" s="3"/>
      <c r="J27" s="3"/>
      <c r="K27" s="3"/>
      <c r="L27" s="100">
        <v>0</v>
      </c>
      <c r="M27" s="120"/>
      <c r="N27" s="121"/>
      <c r="O27" s="104" t="b">
        <f>IF(M26="Please provide rationale",IF(M27="",1,0))</f>
        <v>0</v>
      </c>
    </row>
    <row r="28" spans="2:15" ht="12.95" x14ac:dyDescent="0.3">
      <c r="B28" s="30"/>
      <c r="C28" s="3"/>
      <c r="D28" s="3"/>
      <c r="E28" s="54"/>
      <c r="F28" s="45"/>
      <c r="G28" s="3"/>
      <c r="H28" s="3"/>
      <c r="I28" s="3"/>
      <c r="J28" s="3"/>
      <c r="K28" s="3"/>
      <c r="L28" s="99"/>
      <c r="M28" s="51" t="str">
        <f>IF(L29=1,"Please provide rationale",IF(L29=5,"Please provide rationale","Comments (optional)"))</f>
        <v>Comments (optional)</v>
      </c>
      <c r="N28" s="51"/>
      <c r="O28" s="104"/>
    </row>
    <row r="29" spans="2:15" ht="40.5" customHeight="1" x14ac:dyDescent="0.25">
      <c r="B29" s="30"/>
      <c r="C29" s="3"/>
      <c r="D29" s="3"/>
      <c r="E29" s="82" t="s">
        <v>125</v>
      </c>
      <c r="F29" s="45"/>
      <c r="G29" s="3"/>
      <c r="H29" s="3"/>
      <c r="I29" s="3"/>
      <c r="J29" s="3"/>
      <c r="K29" s="3"/>
      <c r="L29" s="100">
        <v>0</v>
      </c>
      <c r="M29" s="120"/>
      <c r="N29" s="121"/>
      <c r="O29" s="104" t="b">
        <f>IF(M28="Please provide rationale",IF(M29="",1,0))</f>
        <v>0</v>
      </c>
    </row>
    <row r="30" spans="2:15" ht="20.100000000000001" customHeight="1" x14ac:dyDescent="0.25">
      <c r="B30" s="30"/>
      <c r="C30" s="3"/>
      <c r="D30" s="3"/>
      <c r="E30" s="3"/>
      <c r="F30" s="45"/>
      <c r="G30" s="3"/>
      <c r="H30" s="3"/>
      <c r="I30" s="3"/>
      <c r="J30" s="3"/>
      <c r="K30" s="3"/>
      <c r="L30" s="99"/>
      <c r="M30" s="3"/>
      <c r="N30" s="3"/>
      <c r="O30" s="104"/>
    </row>
    <row r="31" spans="2:15" ht="15.6" x14ac:dyDescent="0.35">
      <c r="B31" s="30"/>
      <c r="C31" s="3"/>
      <c r="D31" s="52" t="s">
        <v>3</v>
      </c>
      <c r="E31" s="53" t="s">
        <v>82</v>
      </c>
      <c r="F31" s="45"/>
      <c r="G31" s="3"/>
      <c r="H31" s="3"/>
      <c r="I31" s="3"/>
      <c r="J31" s="3"/>
      <c r="K31" s="3"/>
      <c r="L31" s="99">
        <f>PRODUCT(L35:L41)</f>
        <v>0</v>
      </c>
      <c r="M31" s="3"/>
      <c r="N31" s="3"/>
      <c r="O31" s="104">
        <f>SUM(O35:O41)</f>
        <v>0</v>
      </c>
    </row>
    <row r="32" spans="2:15" ht="12.6" x14ac:dyDescent="0.25">
      <c r="B32" s="30"/>
      <c r="C32" s="3"/>
      <c r="D32" s="3"/>
      <c r="E32" s="3"/>
      <c r="F32" s="45"/>
      <c r="G32" s="3"/>
      <c r="H32" s="3"/>
      <c r="I32" s="3"/>
      <c r="J32" s="3"/>
      <c r="K32" s="3"/>
      <c r="L32" s="99"/>
      <c r="M32" s="3"/>
      <c r="N32" s="3"/>
      <c r="O32" s="104"/>
    </row>
    <row r="33" spans="2:15" ht="14.1" x14ac:dyDescent="0.25">
      <c r="B33" s="30"/>
      <c r="C33" s="3"/>
      <c r="D33" s="3"/>
      <c r="E33" s="50" t="s">
        <v>128</v>
      </c>
      <c r="F33" s="45"/>
      <c r="G33" s="3"/>
      <c r="H33" s="3"/>
      <c r="I33" s="3"/>
      <c r="J33" s="3"/>
      <c r="K33" s="3"/>
      <c r="L33" s="99"/>
      <c r="M33" s="3"/>
      <c r="N33" s="3"/>
      <c r="O33" s="104"/>
    </row>
    <row r="34" spans="2:15" ht="12.95" x14ac:dyDescent="0.3">
      <c r="B34" s="30"/>
      <c r="C34" s="3"/>
      <c r="D34" s="3"/>
      <c r="E34" s="3"/>
      <c r="F34" s="45"/>
      <c r="G34" s="3"/>
      <c r="H34" s="3"/>
      <c r="I34" s="3"/>
      <c r="J34" s="3"/>
      <c r="K34" s="3"/>
      <c r="L34" s="99"/>
      <c r="M34" s="51" t="str">
        <f>IF(L35=1,"Please provide rationale",IF(L35=5,"Please provide rationale","Comments (optional)"))</f>
        <v>Comments (optional)</v>
      </c>
      <c r="N34" s="51"/>
      <c r="O34" s="104"/>
    </row>
    <row r="35" spans="2:15" ht="40.5" customHeight="1" x14ac:dyDescent="0.25">
      <c r="B35" s="30"/>
      <c r="C35" s="3"/>
      <c r="D35" s="3"/>
      <c r="E35" s="82" t="s">
        <v>83</v>
      </c>
      <c r="F35" s="45"/>
      <c r="G35" s="3"/>
      <c r="H35" s="3"/>
      <c r="I35" s="3"/>
      <c r="J35" s="3"/>
      <c r="K35" s="3"/>
      <c r="L35" s="100">
        <v>0</v>
      </c>
      <c r="M35" s="120"/>
      <c r="N35" s="121"/>
      <c r="O35" s="104" t="b">
        <f>IF(M34="Please provide rationale",IF(M35="",1,0))</f>
        <v>0</v>
      </c>
    </row>
    <row r="36" spans="2:15" ht="12.95" x14ac:dyDescent="0.3">
      <c r="B36" s="30"/>
      <c r="C36" s="3"/>
      <c r="D36" s="3"/>
      <c r="E36" s="54"/>
      <c r="F36" s="45"/>
      <c r="G36" s="3"/>
      <c r="H36" s="3"/>
      <c r="I36" s="3"/>
      <c r="J36" s="3"/>
      <c r="K36" s="3"/>
      <c r="L36" s="99"/>
      <c r="M36" s="51" t="str">
        <f>IF(L37=1,"Please provide rationale",IF(L37=5,"Please provide rationale","Comments (optional)"))</f>
        <v>Comments (optional)</v>
      </c>
      <c r="N36" s="51"/>
      <c r="O36" s="104"/>
    </row>
    <row r="37" spans="2:15" ht="40.5" customHeight="1" x14ac:dyDescent="0.25">
      <c r="B37" s="30"/>
      <c r="C37" s="3"/>
      <c r="D37" s="3"/>
      <c r="E37" s="82" t="s">
        <v>126</v>
      </c>
      <c r="F37" s="45"/>
      <c r="G37" s="3"/>
      <c r="H37" s="3"/>
      <c r="I37" s="3"/>
      <c r="J37" s="3"/>
      <c r="K37" s="3"/>
      <c r="L37" s="100">
        <v>0</v>
      </c>
      <c r="M37" s="120"/>
      <c r="N37" s="121"/>
      <c r="O37" s="104" t="b">
        <f>IF(M36="Please provide rationale",IF(M37="",1,0))</f>
        <v>0</v>
      </c>
    </row>
    <row r="38" spans="2:15" ht="12.95" x14ac:dyDescent="0.3">
      <c r="B38" s="30"/>
      <c r="C38" s="3"/>
      <c r="D38" s="3"/>
      <c r="E38" s="54"/>
      <c r="F38" s="45"/>
      <c r="G38" s="3"/>
      <c r="H38" s="3"/>
      <c r="I38" s="3"/>
      <c r="J38" s="3"/>
      <c r="K38" s="3"/>
      <c r="L38" s="99"/>
      <c r="M38" s="51" t="str">
        <f>IF(L39=1,"Please provide rationale",IF(L39=5,"Please provide rationale","Comments (optional)"))</f>
        <v>Comments (optional)</v>
      </c>
      <c r="N38" s="51"/>
      <c r="O38" s="104"/>
    </row>
    <row r="39" spans="2:15" ht="40.5" customHeight="1" x14ac:dyDescent="0.25">
      <c r="B39" s="30"/>
      <c r="C39" s="3"/>
      <c r="D39" s="3"/>
      <c r="E39" s="83" t="s">
        <v>127</v>
      </c>
      <c r="F39" s="45"/>
      <c r="G39" s="3"/>
      <c r="H39" s="3"/>
      <c r="I39" s="3"/>
      <c r="J39" s="3"/>
      <c r="K39" s="3"/>
      <c r="L39" s="100">
        <v>0</v>
      </c>
      <c r="M39" s="120"/>
      <c r="N39" s="121"/>
      <c r="O39" s="104" t="b">
        <f>IF(M38="Please provide rationale",IF(M39="",1,0))</f>
        <v>0</v>
      </c>
    </row>
    <row r="40" spans="2:15" ht="12.95" x14ac:dyDescent="0.3">
      <c r="B40" s="30"/>
      <c r="C40" s="3"/>
      <c r="D40" s="3"/>
      <c r="E40" s="54"/>
      <c r="F40" s="45"/>
      <c r="G40" s="3"/>
      <c r="H40" s="3"/>
      <c r="I40" s="3"/>
      <c r="J40" s="3"/>
      <c r="K40" s="3"/>
      <c r="L40" s="99"/>
      <c r="M40" s="51" t="str">
        <f>IF(L41=1,"Please provide rationale",IF(L41=5,"Please provide rationale","Comments (optional)"))</f>
        <v>Comments (optional)</v>
      </c>
      <c r="N40" s="51"/>
      <c r="O40" s="104"/>
    </row>
    <row r="41" spans="2:15" ht="40.5" customHeight="1" x14ac:dyDescent="0.25">
      <c r="B41" s="30"/>
      <c r="C41" s="3"/>
      <c r="D41" s="3"/>
      <c r="E41" s="83" t="s">
        <v>163</v>
      </c>
      <c r="F41" s="45"/>
      <c r="G41" s="3"/>
      <c r="H41" s="3"/>
      <c r="I41" s="3"/>
      <c r="J41" s="3"/>
      <c r="K41" s="3"/>
      <c r="L41" s="100">
        <v>0</v>
      </c>
      <c r="M41" s="120"/>
      <c r="N41" s="121"/>
      <c r="O41" s="104" t="b">
        <f>IF(M40="Please provide rationale",IF(M41="",1,0))</f>
        <v>0</v>
      </c>
    </row>
    <row r="42" spans="2:15" ht="21.95" customHeight="1" x14ac:dyDescent="0.25">
      <c r="B42" s="30"/>
      <c r="C42" s="3"/>
      <c r="D42" s="3"/>
      <c r="E42" s="83"/>
      <c r="F42" s="45"/>
      <c r="G42" s="3"/>
      <c r="H42" s="3"/>
      <c r="I42" s="3"/>
      <c r="J42" s="3"/>
      <c r="K42" s="3"/>
      <c r="L42" s="100"/>
      <c r="M42" s="116"/>
      <c r="N42" s="116"/>
      <c r="O42" s="104"/>
    </row>
    <row r="43" spans="2:15" ht="15.6" x14ac:dyDescent="0.35">
      <c r="B43" s="30"/>
      <c r="C43" s="3"/>
      <c r="D43" s="52" t="s">
        <v>22</v>
      </c>
      <c r="E43" s="53" t="s">
        <v>162</v>
      </c>
      <c r="F43" s="45"/>
      <c r="G43" s="3"/>
      <c r="H43" s="3"/>
      <c r="I43" s="3"/>
      <c r="J43" s="3"/>
      <c r="K43" s="3"/>
      <c r="L43" s="99">
        <f>PRODUCT(L47:L53)</f>
        <v>0</v>
      </c>
      <c r="M43" s="3"/>
      <c r="N43" s="3"/>
      <c r="O43" s="104">
        <f>SUM(O47:O53)</f>
        <v>0</v>
      </c>
    </row>
    <row r="44" spans="2:15" ht="12.6" x14ac:dyDescent="0.25">
      <c r="B44" s="30"/>
      <c r="C44" s="3"/>
      <c r="D44" s="3"/>
      <c r="E44" s="3"/>
      <c r="F44" s="45"/>
      <c r="G44" s="3"/>
      <c r="H44" s="3"/>
      <c r="I44" s="3"/>
      <c r="J44" s="3"/>
      <c r="K44" s="3"/>
      <c r="L44" s="99"/>
      <c r="M44" s="3"/>
      <c r="N44" s="3"/>
      <c r="O44" s="104"/>
    </row>
    <row r="45" spans="2:15" ht="14.1" x14ac:dyDescent="0.25">
      <c r="B45" s="30"/>
      <c r="C45" s="3"/>
      <c r="D45" s="3"/>
      <c r="E45" s="50" t="s">
        <v>128</v>
      </c>
      <c r="F45" s="45"/>
      <c r="G45" s="3"/>
      <c r="H45" s="3"/>
      <c r="I45" s="3"/>
      <c r="J45" s="3"/>
      <c r="K45" s="3"/>
      <c r="L45" s="99"/>
      <c r="M45" s="3"/>
      <c r="N45" s="3"/>
      <c r="O45" s="104"/>
    </row>
    <row r="46" spans="2:15" ht="12.95" x14ac:dyDescent="0.3">
      <c r="B46" s="30"/>
      <c r="C46" s="3"/>
      <c r="D46" s="3"/>
      <c r="E46" s="3"/>
      <c r="F46" s="45"/>
      <c r="G46" s="3"/>
      <c r="H46" s="3"/>
      <c r="I46" s="3"/>
      <c r="J46" s="3"/>
      <c r="K46" s="3"/>
      <c r="L46" s="99"/>
      <c r="M46" s="51" t="str">
        <f>IF(L47=1,"Please provide rationale",IF(L47=5,"Please provide rationale","Comments (optional)"))</f>
        <v>Comments (optional)</v>
      </c>
      <c r="N46" s="51"/>
      <c r="O46" s="104"/>
    </row>
    <row r="47" spans="2:15" ht="40.5" customHeight="1" x14ac:dyDescent="0.25">
      <c r="B47" s="30"/>
      <c r="C47" s="3"/>
      <c r="D47" s="3"/>
      <c r="E47" s="82" t="s">
        <v>158</v>
      </c>
      <c r="F47" s="45"/>
      <c r="G47" s="3"/>
      <c r="H47" s="3"/>
      <c r="I47" s="3"/>
      <c r="J47" s="3"/>
      <c r="K47" s="3"/>
      <c r="L47" s="100">
        <v>0</v>
      </c>
      <c r="M47" s="120"/>
      <c r="N47" s="121"/>
      <c r="O47" s="104" t="b">
        <f>IF(M46="Please provide rationale",IF(M47="",1,0))</f>
        <v>0</v>
      </c>
    </row>
    <row r="48" spans="2:15" ht="12.95" x14ac:dyDescent="0.3">
      <c r="B48" s="30"/>
      <c r="C48" s="3"/>
      <c r="D48" s="3"/>
      <c r="E48" s="54"/>
      <c r="F48" s="45"/>
      <c r="G48" s="3"/>
      <c r="H48" s="3"/>
      <c r="I48" s="3"/>
      <c r="J48" s="3"/>
      <c r="K48" s="3"/>
      <c r="L48" s="99"/>
      <c r="M48" s="51" t="str">
        <f>IF(L49=1,"Please provide rationale",IF(L49=5,"Please provide rationale","Comments (optional)"))</f>
        <v>Comments (optional)</v>
      </c>
      <c r="N48" s="51"/>
      <c r="O48" s="104"/>
    </row>
    <row r="49" spans="2:15" ht="40.5" customHeight="1" x14ac:dyDescent="0.25">
      <c r="B49" s="30"/>
      <c r="C49" s="3"/>
      <c r="D49" s="3"/>
      <c r="E49" s="82" t="s">
        <v>159</v>
      </c>
      <c r="F49" s="45"/>
      <c r="G49" s="3"/>
      <c r="H49" s="3"/>
      <c r="I49" s="3"/>
      <c r="J49" s="3"/>
      <c r="K49" s="3"/>
      <c r="L49" s="100">
        <v>0</v>
      </c>
      <c r="M49" s="120"/>
      <c r="N49" s="121"/>
      <c r="O49" s="104" t="b">
        <f>IF(M48="Please provide rationale",IF(M49="",1,0))</f>
        <v>0</v>
      </c>
    </row>
    <row r="50" spans="2:15" ht="12.95" x14ac:dyDescent="0.3">
      <c r="B50" s="30"/>
      <c r="C50" s="3"/>
      <c r="D50" s="3"/>
      <c r="E50" s="54"/>
      <c r="F50" s="45"/>
      <c r="G50" s="3"/>
      <c r="H50" s="3"/>
      <c r="I50" s="3"/>
      <c r="J50" s="3"/>
      <c r="K50" s="3"/>
      <c r="L50" s="99"/>
      <c r="M50" s="51" t="str">
        <f>IF(L51=1,"Please provide rationale",IF(L51=5,"Please provide rationale","Comments (optional)"))</f>
        <v>Comments (optional)</v>
      </c>
      <c r="N50" s="51"/>
      <c r="O50" s="104"/>
    </row>
    <row r="51" spans="2:15" ht="40.5" customHeight="1" x14ac:dyDescent="0.25">
      <c r="B51" s="30"/>
      <c r="C51" s="3"/>
      <c r="D51" s="3"/>
      <c r="E51" s="83" t="s">
        <v>160</v>
      </c>
      <c r="F51" s="45"/>
      <c r="G51" s="3"/>
      <c r="H51" s="3"/>
      <c r="I51" s="3"/>
      <c r="J51" s="3"/>
      <c r="K51" s="3"/>
      <c r="L51" s="100">
        <v>0</v>
      </c>
      <c r="M51" s="120"/>
      <c r="N51" s="121"/>
      <c r="O51" s="104" t="b">
        <f>IF(M50="Please provide rationale",IF(M51="",1,0))</f>
        <v>0</v>
      </c>
    </row>
    <row r="52" spans="2:15" ht="20.100000000000001" customHeight="1" x14ac:dyDescent="0.25">
      <c r="B52" s="30"/>
      <c r="C52" s="3"/>
      <c r="D52" s="3"/>
      <c r="E52" s="3"/>
      <c r="F52" s="45"/>
      <c r="G52" s="3"/>
      <c r="H52" s="3"/>
      <c r="I52" s="3"/>
      <c r="J52" s="3"/>
      <c r="K52" s="3"/>
      <c r="L52" s="99"/>
      <c r="M52" s="3"/>
      <c r="N52" s="3"/>
      <c r="O52" s="104"/>
    </row>
    <row r="53" spans="2:15" ht="15.6" x14ac:dyDescent="0.35">
      <c r="B53" s="30"/>
      <c r="C53" s="3"/>
      <c r="D53" s="52" t="s">
        <v>161</v>
      </c>
      <c r="E53" s="53" t="s">
        <v>27</v>
      </c>
      <c r="F53" s="45"/>
      <c r="G53" s="3"/>
      <c r="H53" s="3"/>
      <c r="I53" s="3"/>
      <c r="J53" s="3"/>
      <c r="K53" s="3"/>
      <c r="L53" s="99"/>
      <c r="M53" s="3"/>
      <c r="N53" s="3"/>
      <c r="O53" s="104"/>
    </row>
    <row r="54" spans="2:15" ht="12.6" x14ac:dyDescent="0.25">
      <c r="B54" s="30"/>
      <c r="C54" s="3"/>
      <c r="D54" s="3"/>
      <c r="E54" s="3"/>
      <c r="F54" s="45"/>
      <c r="G54" s="3"/>
      <c r="H54" s="3"/>
      <c r="I54" s="3"/>
      <c r="J54" s="3"/>
      <c r="K54" s="3"/>
      <c r="L54" s="99"/>
      <c r="M54" s="3"/>
      <c r="N54" s="3"/>
      <c r="O54" s="104"/>
    </row>
    <row r="55" spans="2:15" ht="15" customHeight="1" x14ac:dyDescent="0.25">
      <c r="B55" s="30"/>
      <c r="C55" s="3"/>
      <c r="D55" s="3"/>
      <c r="E55" s="50" t="s">
        <v>53</v>
      </c>
      <c r="F55" s="45"/>
      <c r="G55" s="5"/>
      <c r="H55" s="5"/>
      <c r="I55" s="5"/>
      <c r="J55" s="5"/>
      <c r="K55" s="5"/>
      <c r="L55" s="99"/>
      <c r="M55" s="3"/>
      <c r="N55" s="3"/>
      <c r="O55" s="104"/>
    </row>
    <row r="56" spans="2:15" ht="12.75" customHeight="1" x14ac:dyDescent="0.25">
      <c r="B56" s="30"/>
      <c r="C56" s="3"/>
      <c r="D56" s="3"/>
      <c r="E56" s="55"/>
      <c r="F56" s="45"/>
      <c r="G56" s="5"/>
      <c r="H56" s="5"/>
      <c r="I56" s="5"/>
      <c r="J56" s="5"/>
      <c r="K56" s="5"/>
      <c r="L56" s="99"/>
      <c r="M56" s="3"/>
      <c r="N56" s="3"/>
      <c r="O56" s="104"/>
    </row>
    <row r="57" spans="2:15" ht="12.75" customHeight="1" x14ac:dyDescent="0.25">
      <c r="B57" s="30"/>
      <c r="C57" s="3"/>
      <c r="D57" s="3"/>
      <c r="E57" s="138" t="s">
        <v>28</v>
      </c>
      <c r="F57" s="138"/>
      <c r="G57" s="138"/>
      <c r="H57" s="138"/>
      <c r="I57" s="138"/>
      <c r="J57" s="138"/>
      <c r="K57" s="138"/>
      <c r="L57" s="99"/>
      <c r="M57" s="3"/>
      <c r="N57" s="45"/>
      <c r="O57" s="104"/>
    </row>
    <row r="58" spans="2:15" ht="12.95" x14ac:dyDescent="0.3">
      <c r="B58" s="30"/>
      <c r="C58" s="3"/>
      <c r="D58" s="3"/>
      <c r="E58" s="3"/>
      <c r="F58" s="45"/>
      <c r="G58" s="2"/>
      <c r="H58" s="2"/>
      <c r="I58" s="2"/>
      <c r="J58" s="2"/>
      <c r="K58" s="2"/>
      <c r="L58" s="99"/>
      <c r="M58" s="122" t="s">
        <v>114</v>
      </c>
      <c r="N58" s="122"/>
      <c r="O58" s="104"/>
    </row>
    <row r="59" spans="2:15" ht="13.5" thickBot="1" x14ac:dyDescent="0.25">
      <c r="B59" s="30"/>
      <c r="C59" s="3"/>
      <c r="D59" s="3"/>
      <c r="E59" s="129"/>
      <c r="F59" s="130"/>
      <c r="G59" s="130"/>
      <c r="H59" s="130"/>
      <c r="I59" s="130"/>
      <c r="J59" s="130"/>
      <c r="K59" s="131"/>
      <c r="L59" s="99"/>
      <c r="M59" s="3"/>
      <c r="N59" s="3"/>
      <c r="O59" s="104"/>
    </row>
    <row r="60" spans="2:15" ht="15.75" thickBot="1" x14ac:dyDescent="0.3">
      <c r="B60" s="30"/>
      <c r="C60" s="3"/>
      <c r="D60" s="3"/>
      <c r="E60" s="132"/>
      <c r="F60" s="133"/>
      <c r="G60" s="133"/>
      <c r="H60" s="133"/>
      <c r="I60" s="133"/>
      <c r="J60" s="133"/>
      <c r="K60" s="134"/>
      <c r="L60" s="99"/>
      <c r="M60" s="123" t="s">
        <v>110</v>
      </c>
      <c r="N60" s="124"/>
      <c r="O60" s="104"/>
    </row>
    <row r="61" spans="2:15" ht="13.5" thickBot="1" x14ac:dyDescent="0.25">
      <c r="B61" s="30"/>
      <c r="C61" s="3"/>
      <c r="D61" s="3"/>
      <c r="E61" s="132"/>
      <c r="F61" s="133"/>
      <c r="G61" s="133"/>
      <c r="H61" s="133"/>
      <c r="I61" s="133"/>
      <c r="J61" s="133"/>
      <c r="K61" s="134"/>
      <c r="L61" s="99"/>
      <c r="M61" s="3"/>
      <c r="N61" s="3"/>
      <c r="O61" s="104"/>
    </row>
    <row r="62" spans="2:15" ht="15.75" thickBot="1" x14ac:dyDescent="0.3">
      <c r="B62" s="30"/>
      <c r="C62" s="3"/>
      <c r="D62" s="3"/>
      <c r="E62" s="132"/>
      <c r="F62" s="133"/>
      <c r="G62" s="133"/>
      <c r="H62" s="133"/>
      <c r="I62" s="133"/>
      <c r="J62" s="133"/>
      <c r="K62" s="134"/>
      <c r="L62" s="99"/>
      <c r="M62" s="125" t="s">
        <v>111</v>
      </c>
      <c r="N62" s="126"/>
      <c r="O62" s="104"/>
    </row>
    <row r="63" spans="2:15" ht="13.5" thickBot="1" x14ac:dyDescent="0.25">
      <c r="B63" s="30"/>
      <c r="C63" s="3"/>
      <c r="D63" s="3"/>
      <c r="E63" s="132"/>
      <c r="F63" s="133"/>
      <c r="G63" s="133"/>
      <c r="H63" s="133"/>
      <c r="I63" s="133"/>
      <c r="J63" s="133"/>
      <c r="K63" s="134"/>
      <c r="L63" s="99"/>
      <c r="M63" s="3"/>
      <c r="N63" s="3"/>
      <c r="O63" s="104"/>
    </row>
    <row r="64" spans="2:15" ht="15.75" thickBot="1" x14ac:dyDescent="0.3">
      <c r="B64" s="30"/>
      <c r="C64" s="3"/>
      <c r="D64" s="3"/>
      <c r="E64" s="132"/>
      <c r="F64" s="133"/>
      <c r="G64" s="133"/>
      <c r="H64" s="133"/>
      <c r="I64" s="133"/>
      <c r="J64" s="133"/>
      <c r="K64" s="134"/>
      <c r="L64" s="99"/>
      <c r="M64" s="125" t="s">
        <v>113</v>
      </c>
      <c r="N64" s="126"/>
      <c r="O64" s="104"/>
    </row>
    <row r="65" spans="2:15" ht="13.5" thickBot="1" x14ac:dyDescent="0.25">
      <c r="B65" s="30"/>
      <c r="C65" s="3"/>
      <c r="D65" s="3"/>
      <c r="E65" s="132"/>
      <c r="F65" s="133"/>
      <c r="G65" s="133"/>
      <c r="H65" s="133"/>
      <c r="I65" s="133"/>
      <c r="J65" s="133"/>
      <c r="K65" s="134"/>
      <c r="L65" s="99"/>
      <c r="M65" s="3"/>
      <c r="N65" s="3"/>
      <c r="O65" s="104"/>
    </row>
    <row r="66" spans="2:15" ht="15.75" thickBot="1" x14ac:dyDescent="0.3">
      <c r="B66" s="30"/>
      <c r="C66" s="3"/>
      <c r="D66" s="3"/>
      <c r="E66" s="135"/>
      <c r="F66" s="136"/>
      <c r="G66" s="136"/>
      <c r="H66" s="136"/>
      <c r="I66" s="136"/>
      <c r="J66" s="136"/>
      <c r="K66" s="137"/>
      <c r="L66" s="99"/>
      <c r="M66" s="125" t="s">
        <v>112</v>
      </c>
      <c r="N66" s="126"/>
      <c r="O66" s="104"/>
    </row>
    <row r="67" spans="2:15" ht="12.6" x14ac:dyDescent="0.25">
      <c r="B67" s="30"/>
      <c r="C67" s="3"/>
      <c r="D67" s="3"/>
      <c r="E67" s="3"/>
      <c r="F67" s="45"/>
      <c r="G67" s="3"/>
      <c r="H67" s="3"/>
      <c r="I67" s="3"/>
      <c r="J67" s="3"/>
      <c r="K67" s="3"/>
      <c r="L67" s="99"/>
      <c r="M67" s="3"/>
      <c r="N67" s="3"/>
      <c r="O67" s="104"/>
    </row>
    <row r="68" spans="2:15" ht="12.6" x14ac:dyDescent="0.25">
      <c r="B68" s="30"/>
      <c r="C68" s="3"/>
      <c r="D68" s="3"/>
      <c r="E68" s="3"/>
      <c r="F68" s="45"/>
      <c r="G68" s="3"/>
      <c r="H68" s="3"/>
      <c r="I68" s="3"/>
      <c r="J68" s="3"/>
      <c r="K68" s="3"/>
      <c r="L68" s="99"/>
      <c r="M68" s="3"/>
      <c r="N68" s="3"/>
      <c r="O68" s="104"/>
    </row>
    <row r="69" spans="2:15" ht="12.95" thickBot="1" x14ac:dyDescent="0.3">
      <c r="B69" s="30"/>
      <c r="C69" s="3"/>
      <c r="D69" s="3"/>
      <c r="E69" s="3"/>
      <c r="F69" s="45"/>
      <c r="G69" s="3"/>
      <c r="H69" s="3"/>
      <c r="I69" s="3"/>
      <c r="J69" s="3"/>
      <c r="K69" s="3"/>
      <c r="L69" s="99"/>
      <c r="M69" s="3"/>
      <c r="N69" s="3"/>
      <c r="O69" s="104"/>
    </row>
    <row r="70" spans="2:15" ht="12.75" customHeight="1" x14ac:dyDescent="0.2">
      <c r="B70" s="30"/>
      <c r="C70" s="3"/>
      <c r="D70" s="3"/>
      <c r="E70" s="3"/>
      <c r="F70" s="45"/>
      <c r="G70" s="127" t="s">
        <v>33</v>
      </c>
      <c r="H70" s="117"/>
      <c r="I70" s="3"/>
      <c r="J70" s="127" t="s">
        <v>34</v>
      </c>
      <c r="K70" s="117"/>
      <c r="L70" s="99"/>
      <c r="M70" s="3"/>
      <c r="N70" s="3"/>
      <c r="O70" s="104"/>
    </row>
    <row r="71" spans="2:15" ht="13.5" customHeight="1" thickBot="1" x14ac:dyDescent="0.25">
      <c r="B71" s="30"/>
      <c r="C71" s="3"/>
      <c r="D71" s="3"/>
      <c r="E71" s="3"/>
      <c r="F71" s="45"/>
      <c r="G71" s="128"/>
      <c r="H71" s="119"/>
      <c r="I71" s="3"/>
      <c r="J71" s="128"/>
      <c r="K71" s="119"/>
      <c r="L71" s="99"/>
      <c r="M71" s="3"/>
      <c r="N71" s="3"/>
      <c r="O71" s="104"/>
    </row>
    <row r="72" spans="2:15" ht="12.6" x14ac:dyDescent="0.25">
      <c r="B72" s="35"/>
      <c r="C72" s="37"/>
      <c r="D72" s="37"/>
      <c r="E72" s="37"/>
      <c r="F72" s="56"/>
      <c r="G72" s="37"/>
      <c r="H72" s="37"/>
      <c r="I72" s="37"/>
      <c r="J72" s="37"/>
      <c r="K72" s="37"/>
      <c r="L72" s="101"/>
      <c r="M72" s="37"/>
      <c r="N72" s="37"/>
      <c r="O72" s="72"/>
    </row>
    <row r="73" spans="2:15" ht="12.75" customHeight="1" x14ac:dyDescent="0.25"/>
    <row r="74" spans="2:15" ht="13.5" customHeight="1" x14ac:dyDescent="0.25"/>
  </sheetData>
  <sheetProtection algorithmName="SHA-512" hashValue="I0XxYVbbxZyptOUxnLU3xAO/C5v1nYqTn0OeasNhzWpQ+7mcTB9GtPJoJRh5vWZNllSiD0EdPhv7YgAsWPjSTA==" saltValue="4Ch9lUbJi5Pfcs9JlUqj6w==" spinCount="100000" sheet="1" selectLockedCells="1"/>
  <mergeCells count="23">
    <mergeCell ref="M62:N62"/>
    <mergeCell ref="M64:N64"/>
    <mergeCell ref="G70:H71"/>
    <mergeCell ref="J70:K71"/>
    <mergeCell ref="M13:N13"/>
    <mergeCell ref="M15:N15"/>
    <mergeCell ref="M25:N25"/>
    <mergeCell ref="M27:N27"/>
    <mergeCell ref="M35:N35"/>
    <mergeCell ref="M37:N37"/>
    <mergeCell ref="M17:N17"/>
    <mergeCell ref="M29:N29"/>
    <mergeCell ref="M39:N39"/>
    <mergeCell ref="E59:K66"/>
    <mergeCell ref="E57:K57"/>
    <mergeCell ref="M66:N66"/>
    <mergeCell ref="M19:N19"/>
    <mergeCell ref="M58:N58"/>
    <mergeCell ref="M60:N60"/>
    <mergeCell ref="M47:N47"/>
    <mergeCell ref="M49:N49"/>
    <mergeCell ref="M51:N51"/>
    <mergeCell ref="M41:N41"/>
  </mergeCells>
  <conditionalFormatting sqref="M12:N12">
    <cfRule type="expression" dxfId="546" priority="116">
      <formula>$O13=1</formula>
    </cfRule>
  </conditionalFormatting>
  <conditionalFormatting sqref="M13">
    <cfRule type="expression" dxfId="545" priority="115">
      <formula>$O13=1</formula>
    </cfRule>
  </conditionalFormatting>
  <conditionalFormatting sqref="M14:N14">
    <cfRule type="expression" dxfId="544" priority="114">
      <formula>$O15=1</formula>
    </cfRule>
  </conditionalFormatting>
  <conditionalFormatting sqref="M15">
    <cfRule type="expression" dxfId="543" priority="113">
      <formula>$O15=1</formula>
    </cfRule>
  </conditionalFormatting>
  <conditionalFormatting sqref="M24:N24">
    <cfRule type="expression" dxfId="542" priority="112">
      <formula>$O25=1</formula>
    </cfRule>
  </conditionalFormatting>
  <conditionalFormatting sqref="M25">
    <cfRule type="expression" dxfId="541" priority="111">
      <formula>$O25=1</formula>
    </cfRule>
  </conditionalFormatting>
  <conditionalFormatting sqref="M26:N26">
    <cfRule type="expression" dxfId="540" priority="110">
      <formula>$O27=1</formula>
    </cfRule>
  </conditionalFormatting>
  <conditionalFormatting sqref="M27">
    <cfRule type="expression" dxfId="539" priority="109">
      <formula>$O27=1</formula>
    </cfRule>
  </conditionalFormatting>
  <conditionalFormatting sqref="M34:N34">
    <cfRule type="expression" dxfId="538" priority="108">
      <formula>$O35=1</formula>
    </cfRule>
  </conditionalFormatting>
  <conditionalFormatting sqref="M35">
    <cfRule type="expression" dxfId="537" priority="107">
      <formula>$O35=1</formula>
    </cfRule>
  </conditionalFormatting>
  <conditionalFormatting sqref="M36:N36">
    <cfRule type="expression" dxfId="536" priority="106">
      <formula>$O37=1</formula>
    </cfRule>
  </conditionalFormatting>
  <conditionalFormatting sqref="M37">
    <cfRule type="expression" dxfId="535" priority="105">
      <formula>$O37=1</formula>
    </cfRule>
  </conditionalFormatting>
  <conditionalFormatting sqref="G13:K13">
    <cfRule type="expression" dxfId="534" priority="100">
      <formula>$L13=5</formula>
    </cfRule>
    <cfRule type="expression" dxfId="533" priority="101">
      <formula>$L13=4</formula>
    </cfRule>
    <cfRule type="expression" dxfId="532" priority="102">
      <formula>$L13=3</formula>
    </cfRule>
    <cfRule type="expression" dxfId="531" priority="103">
      <formula>$L13=2</formula>
    </cfRule>
    <cfRule type="expression" dxfId="530" priority="104">
      <formula>$L13=1</formula>
    </cfRule>
  </conditionalFormatting>
  <conditionalFormatting sqref="G15:K15">
    <cfRule type="expression" dxfId="529" priority="95">
      <formula>$L15=5</formula>
    </cfRule>
    <cfRule type="expression" dxfId="528" priority="96">
      <formula>$L15=4</formula>
    </cfRule>
    <cfRule type="expression" dxfId="527" priority="97">
      <formula>$L15=3</formula>
    </cfRule>
    <cfRule type="expression" dxfId="526" priority="98">
      <formula>$L15=2</formula>
    </cfRule>
    <cfRule type="expression" dxfId="525" priority="99">
      <formula>$L15=1</formula>
    </cfRule>
  </conditionalFormatting>
  <conditionalFormatting sqref="G25:K25">
    <cfRule type="expression" dxfId="524" priority="90">
      <formula>$L25=5</formula>
    </cfRule>
    <cfRule type="expression" dxfId="523" priority="91">
      <formula>$L25=4</formula>
    </cfRule>
    <cfRule type="expression" dxfId="522" priority="92">
      <formula>$L25=3</formula>
    </cfRule>
    <cfRule type="expression" dxfId="521" priority="93">
      <formula>$L25=2</formula>
    </cfRule>
    <cfRule type="expression" dxfId="520" priority="94">
      <formula>$L25=1</formula>
    </cfRule>
  </conditionalFormatting>
  <conditionalFormatting sqref="G27:K27">
    <cfRule type="expression" dxfId="519" priority="85">
      <formula>$L27=5</formula>
    </cfRule>
    <cfRule type="expression" dxfId="518" priority="86">
      <formula>$L27=4</formula>
    </cfRule>
    <cfRule type="expression" dxfId="517" priority="87">
      <formula>$L27=3</formula>
    </cfRule>
    <cfRule type="expression" dxfId="516" priority="88">
      <formula>$L27=2</formula>
    </cfRule>
    <cfRule type="expression" dxfId="515" priority="89">
      <formula>$L27=1</formula>
    </cfRule>
  </conditionalFormatting>
  <conditionalFormatting sqref="G35:K35">
    <cfRule type="expression" dxfId="514" priority="80">
      <formula>$L35=5</formula>
    </cfRule>
    <cfRule type="expression" dxfId="513" priority="81">
      <formula>$L35=4</formula>
    </cfRule>
    <cfRule type="expression" dxfId="512" priority="82">
      <formula>$L35=3</formula>
    </cfRule>
    <cfRule type="expression" dxfId="511" priority="83">
      <formula>$L35=2</formula>
    </cfRule>
    <cfRule type="expression" dxfId="510" priority="84">
      <formula>$L35=1</formula>
    </cfRule>
  </conditionalFormatting>
  <conditionalFormatting sqref="G37:K37">
    <cfRule type="expression" dxfId="509" priority="75">
      <formula>$L37=5</formula>
    </cfRule>
    <cfRule type="expression" dxfId="508" priority="76">
      <formula>$L37=4</formula>
    </cfRule>
    <cfRule type="expression" dxfId="507" priority="77">
      <formula>$L37=3</formula>
    </cfRule>
    <cfRule type="expression" dxfId="506" priority="78">
      <formula>$L37=2</formula>
    </cfRule>
    <cfRule type="expression" dxfId="505" priority="79">
      <formula>$L37=1</formula>
    </cfRule>
  </conditionalFormatting>
  <conditionalFormatting sqref="M16:N16">
    <cfRule type="expression" dxfId="504" priority="74">
      <formula>$O17=1</formula>
    </cfRule>
  </conditionalFormatting>
  <conditionalFormatting sqref="M17">
    <cfRule type="expression" dxfId="503" priority="73">
      <formula>$O17=1</formula>
    </cfRule>
  </conditionalFormatting>
  <conditionalFormatting sqref="G17:K17">
    <cfRule type="expression" dxfId="502" priority="68">
      <formula>$L17=5</formula>
    </cfRule>
    <cfRule type="expression" dxfId="501" priority="69">
      <formula>$L17=4</formula>
    </cfRule>
    <cfRule type="expression" dxfId="500" priority="70">
      <formula>$L17=3</formula>
    </cfRule>
    <cfRule type="expression" dxfId="499" priority="71">
      <formula>$L17=2</formula>
    </cfRule>
    <cfRule type="expression" dxfId="498" priority="72">
      <formula>$L17=1</formula>
    </cfRule>
  </conditionalFormatting>
  <conditionalFormatting sqref="M28:N28">
    <cfRule type="expression" dxfId="497" priority="67">
      <formula>$O29=1</formula>
    </cfRule>
  </conditionalFormatting>
  <conditionalFormatting sqref="M29">
    <cfRule type="expression" dxfId="496" priority="66">
      <formula>$O29=1</formula>
    </cfRule>
  </conditionalFormatting>
  <conditionalFormatting sqref="G29:K29">
    <cfRule type="expression" dxfId="495" priority="61">
      <formula>$L29=5</formula>
    </cfRule>
    <cfRule type="expression" dxfId="494" priority="62">
      <formula>$L29=4</formula>
    </cfRule>
    <cfRule type="expression" dxfId="493" priority="63">
      <formula>$L29=3</formula>
    </cfRule>
    <cfRule type="expression" dxfId="492" priority="64">
      <formula>$L29=2</formula>
    </cfRule>
    <cfRule type="expression" dxfId="491" priority="65">
      <formula>$L29=1</formula>
    </cfRule>
  </conditionalFormatting>
  <conditionalFormatting sqref="M38:N38">
    <cfRule type="expression" dxfId="490" priority="60">
      <formula>$O39=1</formula>
    </cfRule>
  </conditionalFormatting>
  <conditionalFormatting sqref="M39">
    <cfRule type="expression" dxfId="489" priority="59">
      <formula>$O39=1</formula>
    </cfRule>
  </conditionalFormatting>
  <conditionalFormatting sqref="G39:K39">
    <cfRule type="expression" dxfId="488" priority="54">
      <formula>$L39=5</formula>
    </cfRule>
    <cfRule type="expression" dxfId="487" priority="55">
      <formula>$L39=4</formula>
    </cfRule>
    <cfRule type="expression" dxfId="486" priority="56">
      <formula>$L39=3</formula>
    </cfRule>
    <cfRule type="expression" dxfId="485" priority="57">
      <formula>$L39=2</formula>
    </cfRule>
    <cfRule type="expression" dxfId="484" priority="58">
      <formula>$L39=1</formula>
    </cfRule>
  </conditionalFormatting>
  <conditionalFormatting sqref="M46:N46">
    <cfRule type="expression" dxfId="483" priority="53">
      <formula>$O47=1</formula>
    </cfRule>
  </conditionalFormatting>
  <conditionalFormatting sqref="M47">
    <cfRule type="expression" dxfId="482" priority="52">
      <formula>$O47=1</formula>
    </cfRule>
  </conditionalFormatting>
  <conditionalFormatting sqref="M48:N48">
    <cfRule type="expression" dxfId="481" priority="51">
      <formula>$O49=1</formula>
    </cfRule>
  </conditionalFormatting>
  <conditionalFormatting sqref="M49">
    <cfRule type="expression" dxfId="480" priority="50">
      <formula>$O49=1</formula>
    </cfRule>
  </conditionalFormatting>
  <conditionalFormatting sqref="G47:K47">
    <cfRule type="expression" dxfId="479" priority="45">
      <formula>$L47=5</formula>
    </cfRule>
    <cfRule type="expression" dxfId="478" priority="46">
      <formula>$L47=4</formula>
    </cfRule>
    <cfRule type="expression" dxfId="477" priority="47">
      <formula>$L47=3</formula>
    </cfRule>
    <cfRule type="expression" dxfId="476" priority="48">
      <formula>$L47=2</formula>
    </cfRule>
    <cfRule type="expression" dxfId="475" priority="49">
      <formula>$L47=1</formula>
    </cfRule>
  </conditionalFormatting>
  <conditionalFormatting sqref="G49:K49">
    <cfRule type="expression" dxfId="474" priority="40">
      <formula>$L49=5</formula>
    </cfRule>
    <cfRule type="expression" dxfId="473" priority="41">
      <formula>$L49=4</formula>
    </cfRule>
    <cfRule type="expression" dxfId="472" priority="42">
      <formula>$L49=3</formula>
    </cfRule>
    <cfRule type="expression" dxfId="471" priority="43">
      <formula>$L49=2</formula>
    </cfRule>
    <cfRule type="expression" dxfId="470" priority="44">
      <formula>$L49=1</formula>
    </cfRule>
  </conditionalFormatting>
  <conditionalFormatting sqref="M50:N50">
    <cfRule type="expression" dxfId="469" priority="39">
      <formula>$O51=1</formula>
    </cfRule>
  </conditionalFormatting>
  <conditionalFormatting sqref="M51">
    <cfRule type="expression" dxfId="468" priority="38">
      <formula>$O51=1</formula>
    </cfRule>
  </conditionalFormatting>
  <conditionalFormatting sqref="G51:K51">
    <cfRule type="expression" dxfId="467" priority="33">
      <formula>$L51=5</formula>
    </cfRule>
    <cfRule type="expression" dxfId="466" priority="34">
      <formula>$L51=4</formula>
    </cfRule>
    <cfRule type="expression" dxfId="465" priority="35">
      <formula>$L51=3</formula>
    </cfRule>
    <cfRule type="expression" dxfId="464" priority="36">
      <formula>$L51=2</formula>
    </cfRule>
    <cfRule type="expression" dxfId="463" priority="37">
      <formula>$L51=1</formula>
    </cfRule>
  </conditionalFormatting>
  <conditionalFormatting sqref="M18:N18">
    <cfRule type="expression" dxfId="462" priority="32">
      <formula>$O19=1</formula>
    </cfRule>
  </conditionalFormatting>
  <conditionalFormatting sqref="M19">
    <cfRule type="expression" dxfId="461" priority="19">
      <formula>$O19=1</formula>
    </cfRule>
  </conditionalFormatting>
  <conditionalFormatting sqref="G19:K19">
    <cfRule type="expression" dxfId="460" priority="14">
      <formula>$L19=5</formula>
    </cfRule>
    <cfRule type="expression" dxfId="459" priority="15">
      <formula>$L19=4</formula>
    </cfRule>
    <cfRule type="expression" dxfId="458" priority="16">
      <formula>$L19=3</formula>
    </cfRule>
    <cfRule type="expression" dxfId="457" priority="17">
      <formula>$L19=2</formula>
    </cfRule>
    <cfRule type="expression" dxfId="456" priority="18">
      <formula>$L19=1</formula>
    </cfRule>
  </conditionalFormatting>
  <conditionalFormatting sqref="M40:N40">
    <cfRule type="expression" dxfId="455" priority="13">
      <formula>$O41=1</formula>
    </cfRule>
  </conditionalFormatting>
  <conditionalFormatting sqref="M41:M42">
    <cfRule type="expression" dxfId="454" priority="6">
      <formula>$O41=1</formula>
    </cfRule>
  </conditionalFormatting>
  <conditionalFormatting sqref="G41:K42">
    <cfRule type="expression" dxfId="453" priority="1">
      <formula>$L41=5</formula>
    </cfRule>
    <cfRule type="expression" dxfId="452" priority="2">
      <formula>$L41=4</formula>
    </cfRule>
    <cfRule type="expression" dxfId="451" priority="3">
      <formula>$L41=3</formula>
    </cfRule>
    <cfRule type="expression" dxfId="450" priority="4">
      <formula>$L41=2</formula>
    </cfRule>
    <cfRule type="expression" dxfId="449" priority="5">
      <formula>$L41=1</formula>
    </cfRule>
  </conditionalFormatting>
  <dataValidations count="1">
    <dataValidation type="whole" allowBlank="1" showInputMessage="1" showErrorMessage="1" sqref="L13 L35 L29 L25 L51 L15 L27 L37 L39 L47 L49 L17 L19 L41:L42">
      <formula1>0</formula1>
      <formula2>5</formula2>
    </dataValidation>
  </dataValidations>
  <hyperlinks>
    <hyperlink ref="G70" location="'Asset GN'!A1" display="'Asset GN'!A1"/>
    <hyperlink ref="J70" location="'Asset GN'!A1" display="'Asset GN'!A1"/>
    <hyperlink ref="G73" location="'Asset GN'!A1" display="'Asset GN'!A1"/>
    <hyperlink ref="G70:H71" location="Cover!A1" display="Back to Cover"/>
    <hyperlink ref="J70:K71" location="Economic!C3" display="Next"/>
    <hyperlink ref="E17" r:id="rId1"/>
    <hyperlink ref="M60:N60" location="Social!C3" display="Social"/>
    <hyperlink ref="M62:N62" location="Economic!C3" display="Economic"/>
    <hyperlink ref="M64:N64" location="Environment!C3" display="Environment"/>
    <hyperlink ref="M66:N66" location="Adaptation!C3" display="Adaptation"/>
    <hyperlink ref="E19" r:id="rId2"/>
  </hyperlinks>
  <pageMargins left="0.25" right="0.25" top="0.75" bottom="0.75" header="0.3" footer="0.3"/>
  <pageSetup paperSize="9" scale="46" fitToHeight="0" orientation="portrait" horizontalDpi="1200" verticalDpi="1200" r:id="rId3"/>
  <ignoredErrors>
    <ignoredError sqref="D9:D15 D30:D31 D21:D25 D27"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1031" r:id="rId6" name="Group Box 7">
              <controlPr defaultSize="0" autoFill="0" autoPict="0">
                <anchor moveWithCells="1">
                  <from>
                    <xdr:col>6</xdr:col>
                    <xdr:colOff>0</xdr:colOff>
                    <xdr:row>13</xdr:row>
                    <xdr:rowOff>161925</xdr:rowOff>
                  </from>
                  <to>
                    <xdr:col>11</xdr:col>
                    <xdr:colOff>0</xdr:colOff>
                    <xdr:row>15</xdr:row>
                    <xdr:rowOff>0</xdr:rowOff>
                  </to>
                </anchor>
              </controlPr>
            </control>
          </mc:Choice>
        </mc:AlternateContent>
        <mc:AlternateContent xmlns:mc="http://schemas.openxmlformats.org/markup-compatibility/2006">
          <mc:Choice Requires="x14">
            <control shapeId="1032" r:id="rId7" name="Option Button 8">
              <controlPr defaultSize="0" autoFill="0" autoLine="0" autoPict="0">
                <anchor moveWithCells="1">
                  <from>
                    <xdr:col>6</xdr:col>
                    <xdr:colOff>200025</xdr:colOff>
                    <xdr:row>14</xdr:row>
                    <xdr:rowOff>123825</xdr:rowOff>
                  </from>
                  <to>
                    <xdr:col>6</xdr:col>
                    <xdr:colOff>504825</xdr:colOff>
                    <xdr:row>14</xdr:row>
                    <xdr:rowOff>390525</xdr:rowOff>
                  </to>
                </anchor>
              </controlPr>
            </control>
          </mc:Choice>
        </mc:AlternateContent>
        <mc:AlternateContent xmlns:mc="http://schemas.openxmlformats.org/markup-compatibility/2006">
          <mc:Choice Requires="x14">
            <control shapeId="1033" r:id="rId8" name="Option Button 9">
              <controlPr defaultSize="0" autoFill="0" autoLine="0" autoPict="0">
                <anchor moveWithCells="1">
                  <from>
                    <xdr:col>7</xdr:col>
                    <xdr:colOff>200025</xdr:colOff>
                    <xdr:row>14</xdr:row>
                    <xdr:rowOff>123825</xdr:rowOff>
                  </from>
                  <to>
                    <xdr:col>7</xdr:col>
                    <xdr:colOff>504825</xdr:colOff>
                    <xdr:row>14</xdr:row>
                    <xdr:rowOff>390525</xdr:rowOff>
                  </to>
                </anchor>
              </controlPr>
            </control>
          </mc:Choice>
        </mc:AlternateContent>
        <mc:AlternateContent xmlns:mc="http://schemas.openxmlformats.org/markup-compatibility/2006">
          <mc:Choice Requires="x14">
            <control shapeId="1034" r:id="rId9" name="Option Button 10">
              <controlPr defaultSize="0" autoFill="0" autoLine="0" autoPict="0">
                <anchor moveWithCells="1">
                  <from>
                    <xdr:col>8</xdr:col>
                    <xdr:colOff>200025</xdr:colOff>
                    <xdr:row>14</xdr:row>
                    <xdr:rowOff>123825</xdr:rowOff>
                  </from>
                  <to>
                    <xdr:col>8</xdr:col>
                    <xdr:colOff>504825</xdr:colOff>
                    <xdr:row>14</xdr:row>
                    <xdr:rowOff>390525</xdr:rowOff>
                  </to>
                </anchor>
              </controlPr>
            </control>
          </mc:Choice>
        </mc:AlternateContent>
        <mc:AlternateContent xmlns:mc="http://schemas.openxmlformats.org/markup-compatibility/2006">
          <mc:Choice Requires="x14">
            <control shapeId="1035" r:id="rId10" name="Option Button 11">
              <controlPr defaultSize="0" autoFill="0" autoLine="0" autoPict="0">
                <anchor moveWithCells="1">
                  <from>
                    <xdr:col>9</xdr:col>
                    <xdr:colOff>200025</xdr:colOff>
                    <xdr:row>14</xdr:row>
                    <xdr:rowOff>123825</xdr:rowOff>
                  </from>
                  <to>
                    <xdr:col>9</xdr:col>
                    <xdr:colOff>504825</xdr:colOff>
                    <xdr:row>14</xdr:row>
                    <xdr:rowOff>390525</xdr:rowOff>
                  </to>
                </anchor>
              </controlPr>
            </control>
          </mc:Choice>
        </mc:AlternateContent>
        <mc:AlternateContent xmlns:mc="http://schemas.openxmlformats.org/markup-compatibility/2006">
          <mc:Choice Requires="x14">
            <control shapeId="1036" r:id="rId11" name="Option Button 12">
              <controlPr defaultSize="0" autoFill="0" autoLine="0" autoPict="0">
                <anchor moveWithCells="1">
                  <from>
                    <xdr:col>10</xdr:col>
                    <xdr:colOff>200025</xdr:colOff>
                    <xdr:row>14</xdr:row>
                    <xdr:rowOff>123825</xdr:rowOff>
                  </from>
                  <to>
                    <xdr:col>10</xdr:col>
                    <xdr:colOff>504825</xdr:colOff>
                    <xdr:row>14</xdr:row>
                    <xdr:rowOff>390525</xdr:rowOff>
                  </to>
                </anchor>
              </controlPr>
            </control>
          </mc:Choice>
        </mc:AlternateContent>
        <mc:AlternateContent xmlns:mc="http://schemas.openxmlformats.org/markup-compatibility/2006">
          <mc:Choice Requires="x14">
            <control shapeId="1038" r:id="rId12" name="Group Box 14">
              <controlPr defaultSize="0" autoFill="0" autoPict="0">
                <anchor moveWithCells="1">
                  <from>
                    <xdr:col>6</xdr:col>
                    <xdr:colOff>0</xdr:colOff>
                    <xdr:row>11</xdr:row>
                    <xdr:rowOff>161925</xdr:rowOff>
                  </from>
                  <to>
                    <xdr:col>11</xdr:col>
                    <xdr:colOff>0</xdr:colOff>
                    <xdr:row>13</xdr:row>
                    <xdr:rowOff>0</xdr:rowOff>
                  </to>
                </anchor>
              </controlPr>
            </control>
          </mc:Choice>
        </mc:AlternateContent>
        <mc:AlternateContent xmlns:mc="http://schemas.openxmlformats.org/markup-compatibility/2006">
          <mc:Choice Requires="x14">
            <control shapeId="1039" r:id="rId13" name="Option Button 15">
              <controlPr defaultSize="0" autoFill="0" autoLine="0" autoPict="0">
                <anchor moveWithCells="1">
                  <from>
                    <xdr:col>6</xdr:col>
                    <xdr:colOff>200025</xdr:colOff>
                    <xdr:row>12</xdr:row>
                    <xdr:rowOff>123825</xdr:rowOff>
                  </from>
                  <to>
                    <xdr:col>6</xdr:col>
                    <xdr:colOff>504825</xdr:colOff>
                    <xdr:row>12</xdr:row>
                    <xdr:rowOff>390525</xdr:rowOff>
                  </to>
                </anchor>
              </controlPr>
            </control>
          </mc:Choice>
        </mc:AlternateContent>
        <mc:AlternateContent xmlns:mc="http://schemas.openxmlformats.org/markup-compatibility/2006">
          <mc:Choice Requires="x14">
            <control shapeId="1040" r:id="rId14" name="Option Button 16">
              <controlPr defaultSize="0" autoFill="0" autoLine="0" autoPict="0">
                <anchor moveWithCells="1">
                  <from>
                    <xdr:col>7</xdr:col>
                    <xdr:colOff>200025</xdr:colOff>
                    <xdr:row>12</xdr:row>
                    <xdr:rowOff>123825</xdr:rowOff>
                  </from>
                  <to>
                    <xdr:col>7</xdr:col>
                    <xdr:colOff>504825</xdr:colOff>
                    <xdr:row>12</xdr:row>
                    <xdr:rowOff>390525</xdr:rowOff>
                  </to>
                </anchor>
              </controlPr>
            </control>
          </mc:Choice>
        </mc:AlternateContent>
        <mc:AlternateContent xmlns:mc="http://schemas.openxmlformats.org/markup-compatibility/2006">
          <mc:Choice Requires="x14">
            <control shapeId="1041" r:id="rId15" name="Option Button 17">
              <controlPr defaultSize="0" autoFill="0" autoLine="0" autoPict="0">
                <anchor moveWithCells="1">
                  <from>
                    <xdr:col>8</xdr:col>
                    <xdr:colOff>200025</xdr:colOff>
                    <xdr:row>12</xdr:row>
                    <xdr:rowOff>123825</xdr:rowOff>
                  </from>
                  <to>
                    <xdr:col>8</xdr:col>
                    <xdr:colOff>504825</xdr:colOff>
                    <xdr:row>12</xdr:row>
                    <xdr:rowOff>390525</xdr:rowOff>
                  </to>
                </anchor>
              </controlPr>
            </control>
          </mc:Choice>
        </mc:AlternateContent>
        <mc:AlternateContent xmlns:mc="http://schemas.openxmlformats.org/markup-compatibility/2006">
          <mc:Choice Requires="x14">
            <control shapeId="1042" r:id="rId16" name="Option Button 18">
              <controlPr defaultSize="0" autoFill="0" autoLine="0" autoPict="0">
                <anchor moveWithCells="1">
                  <from>
                    <xdr:col>9</xdr:col>
                    <xdr:colOff>200025</xdr:colOff>
                    <xdr:row>12</xdr:row>
                    <xdr:rowOff>123825</xdr:rowOff>
                  </from>
                  <to>
                    <xdr:col>9</xdr:col>
                    <xdr:colOff>504825</xdr:colOff>
                    <xdr:row>12</xdr:row>
                    <xdr:rowOff>390525</xdr:rowOff>
                  </to>
                </anchor>
              </controlPr>
            </control>
          </mc:Choice>
        </mc:AlternateContent>
        <mc:AlternateContent xmlns:mc="http://schemas.openxmlformats.org/markup-compatibility/2006">
          <mc:Choice Requires="x14">
            <control shapeId="1043" r:id="rId17" name="Option Button 19">
              <controlPr defaultSize="0" autoFill="0" autoLine="0" autoPict="0">
                <anchor moveWithCells="1">
                  <from>
                    <xdr:col>10</xdr:col>
                    <xdr:colOff>200025</xdr:colOff>
                    <xdr:row>12</xdr:row>
                    <xdr:rowOff>123825</xdr:rowOff>
                  </from>
                  <to>
                    <xdr:col>10</xdr:col>
                    <xdr:colOff>504825</xdr:colOff>
                    <xdr:row>12</xdr:row>
                    <xdr:rowOff>390525</xdr:rowOff>
                  </to>
                </anchor>
              </controlPr>
            </control>
          </mc:Choice>
        </mc:AlternateContent>
        <mc:AlternateContent xmlns:mc="http://schemas.openxmlformats.org/markup-compatibility/2006">
          <mc:Choice Requires="x14">
            <control shapeId="1044" r:id="rId18" name="Group Box 20">
              <controlPr defaultSize="0" autoFill="0" autoPict="0">
                <anchor moveWithCells="1">
                  <from>
                    <xdr:col>6</xdr:col>
                    <xdr:colOff>0</xdr:colOff>
                    <xdr:row>23</xdr:row>
                    <xdr:rowOff>161925</xdr:rowOff>
                  </from>
                  <to>
                    <xdr:col>11</xdr:col>
                    <xdr:colOff>0</xdr:colOff>
                    <xdr:row>25</xdr:row>
                    <xdr:rowOff>0</xdr:rowOff>
                  </to>
                </anchor>
              </controlPr>
            </control>
          </mc:Choice>
        </mc:AlternateContent>
        <mc:AlternateContent xmlns:mc="http://schemas.openxmlformats.org/markup-compatibility/2006">
          <mc:Choice Requires="x14">
            <control shapeId="1045" r:id="rId19" name="Option Button 21">
              <controlPr defaultSize="0" autoFill="0" autoLine="0" autoPict="0">
                <anchor moveWithCells="1">
                  <from>
                    <xdr:col>6</xdr:col>
                    <xdr:colOff>200025</xdr:colOff>
                    <xdr:row>24</xdr:row>
                    <xdr:rowOff>123825</xdr:rowOff>
                  </from>
                  <to>
                    <xdr:col>6</xdr:col>
                    <xdr:colOff>504825</xdr:colOff>
                    <xdr:row>24</xdr:row>
                    <xdr:rowOff>390525</xdr:rowOff>
                  </to>
                </anchor>
              </controlPr>
            </control>
          </mc:Choice>
        </mc:AlternateContent>
        <mc:AlternateContent xmlns:mc="http://schemas.openxmlformats.org/markup-compatibility/2006">
          <mc:Choice Requires="x14">
            <control shapeId="1046" r:id="rId20" name="Option Button 22">
              <controlPr defaultSize="0" autoFill="0" autoLine="0" autoPict="0">
                <anchor moveWithCells="1">
                  <from>
                    <xdr:col>7</xdr:col>
                    <xdr:colOff>200025</xdr:colOff>
                    <xdr:row>24</xdr:row>
                    <xdr:rowOff>123825</xdr:rowOff>
                  </from>
                  <to>
                    <xdr:col>7</xdr:col>
                    <xdr:colOff>504825</xdr:colOff>
                    <xdr:row>24</xdr:row>
                    <xdr:rowOff>390525</xdr:rowOff>
                  </to>
                </anchor>
              </controlPr>
            </control>
          </mc:Choice>
        </mc:AlternateContent>
        <mc:AlternateContent xmlns:mc="http://schemas.openxmlformats.org/markup-compatibility/2006">
          <mc:Choice Requires="x14">
            <control shapeId="1047" r:id="rId21" name="Option Button 23">
              <controlPr defaultSize="0" autoFill="0" autoLine="0" autoPict="0">
                <anchor moveWithCells="1">
                  <from>
                    <xdr:col>8</xdr:col>
                    <xdr:colOff>200025</xdr:colOff>
                    <xdr:row>24</xdr:row>
                    <xdr:rowOff>123825</xdr:rowOff>
                  </from>
                  <to>
                    <xdr:col>8</xdr:col>
                    <xdr:colOff>504825</xdr:colOff>
                    <xdr:row>24</xdr:row>
                    <xdr:rowOff>390525</xdr:rowOff>
                  </to>
                </anchor>
              </controlPr>
            </control>
          </mc:Choice>
        </mc:AlternateContent>
        <mc:AlternateContent xmlns:mc="http://schemas.openxmlformats.org/markup-compatibility/2006">
          <mc:Choice Requires="x14">
            <control shapeId="1048" r:id="rId22" name="Option Button 24">
              <controlPr defaultSize="0" autoFill="0" autoLine="0" autoPict="0">
                <anchor moveWithCells="1">
                  <from>
                    <xdr:col>9</xdr:col>
                    <xdr:colOff>200025</xdr:colOff>
                    <xdr:row>24</xdr:row>
                    <xdr:rowOff>123825</xdr:rowOff>
                  </from>
                  <to>
                    <xdr:col>9</xdr:col>
                    <xdr:colOff>504825</xdr:colOff>
                    <xdr:row>24</xdr:row>
                    <xdr:rowOff>390525</xdr:rowOff>
                  </to>
                </anchor>
              </controlPr>
            </control>
          </mc:Choice>
        </mc:AlternateContent>
        <mc:AlternateContent xmlns:mc="http://schemas.openxmlformats.org/markup-compatibility/2006">
          <mc:Choice Requires="x14">
            <control shapeId="1049" r:id="rId23" name="Option Button 25">
              <controlPr defaultSize="0" autoFill="0" autoLine="0" autoPict="0">
                <anchor moveWithCells="1">
                  <from>
                    <xdr:col>10</xdr:col>
                    <xdr:colOff>200025</xdr:colOff>
                    <xdr:row>24</xdr:row>
                    <xdr:rowOff>123825</xdr:rowOff>
                  </from>
                  <to>
                    <xdr:col>10</xdr:col>
                    <xdr:colOff>504825</xdr:colOff>
                    <xdr:row>24</xdr:row>
                    <xdr:rowOff>390525</xdr:rowOff>
                  </to>
                </anchor>
              </controlPr>
            </control>
          </mc:Choice>
        </mc:AlternateContent>
        <mc:AlternateContent xmlns:mc="http://schemas.openxmlformats.org/markup-compatibility/2006">
          <mc:Choice Requires="x14">
            <control shapeId="1050" r:id="rId24" name="Group Box 26">
              <controlPr defaultSize="0" autoFill="0" autoPict="0">
                <anchor moveWithCells="1">
                  <from>
                    <xdr:col>6</xdr:col>
                    <xdr:colOff>0</xdr:colOff>
                    <xdr:row>35</xdr:row>
                    <xdr:rowOff>161925</xdr:rowOff>
                  </from>
                  <to>
                    <xdr:col>11</xdr:col>
                    <xdr:colOff>0</xdr:colOff>
                    <xdr:row>37</xdr:row>
                    <xdr:rowOff>0</xdr:rowOff>
                  </to>
                </anchor>
              </controlPr>
            </control>
          </mc:Choice>
        </mc:AlternateContent>
        <mc:AlternateContent xmlns:mc="http://schemas.openxmlformats.org/markup-compatibility/2006">
          <mc:Choice Requires="x14">
            <control shapeId="1051" r:id="rId25" name="Option Button 27">
              <controlPr defaultSize="0" autoFill="0" autoLine="0" autoPict="0">
                <anchor moveWithCells="1">
                  <from>
                    <xdr:col>6</xdr:col>
                    <xdr:colOff>200025</xdr:colOff>
                    <xdr:row>36</xdr:row>
                    <xdr:rowOff>123825</xdr:rowOff>
                  </from>
                  <to>
                    <xdr:col>6</xdr:col>
                    <xdr:colOff>504825</xdr:colOff>
                    <xdr:row>36</xdr:row>
                    <xdr:rowOff>390525</xdr:rowOff>
                  </to>
                </anchor>
              </controlPr>
            </control>
          </mc:Choice>
        </mc:AlternateContent>
        <mc:AlternateContent xmlns:mc="http://schemas.openxmlformats.org/markup-compatibility/2006">
          <mc:Choice Requires="x14">
            <control shapeId="1052" r:id="rId26" name="Option Button 28">
              <controlPr defaultSize="0" autoFill="0" autoLine="0" autoPict="0">
                <anchor moveWithCells="1">
                  <from>
                    <xdr:col>7</xdr:col>
                    <xdr:colOff>200025</xdr:colOff>
                    <xdr:row>36</xdr:row>
                    <xdr:rowOff>123825</xdr:rowOff>
                  </from>
                  <to>
                    <xdr:col>7</xdr:col>
                    <xdr:colOff>504825</xdr:colOff>
                    <xdr:row>36</xdr:row>
                    <xdr:rowOff>390525</xdr:rowOff>
                  </to>
                </anchor>
              </controlPr>
            </control>
          </mc:Choice>
        </mc:AlternateContent>
        <mc:AlternateContent xmlns:mc="http://schemas.openxmlformats.org/markup-compatibility/2006">
          <mc:Choice Requires="x14">
            <control shapeId="1053" r:id="rId27" name="Option Button 29">
              <controlPr defaultSize="0" autoFill="0" autoLine="0" autoPict="0">
                <anchor moveWithCells="1">
                  <from>
                    <xdr:col>8</xdr:col>
                    <xdr:colOff>200025</xdr:colOff>
                    <xdr:row>36</xdr:row>
                    <xdr:rowOff>123825</xdr:rowOff>
                  </from>
                  <to>
                    <xdr:col>8</xdr:col>
                    <xdr:colOff>504825</xdr:colOff>
                    <xdr:row>36</xdr:row>
                    <xdr:rowOff>390525</xdr:rowOff>
                  </to>
                </anchor>
              </controlPr>
            </control>
          </mc:Choice>
        </mc:AlternateContent>
        <mc:AlternateContent xmlns:mc="http://schemas.openxmlformats.org/markup-compatibility/2006">
          <mc:Choice Requires="x14">
            <control shapeId="1054" r:id="rId28" name="Option Button 30">
              <controlPr defaultSize="0" autoFill="0" autoLine="0" autoPict="0">
                <anchor moveWithCells="1">
                  <from>
                    <xdr:col>9</xdr:col>
                    <xdr:colOff>200025</xdr:colOff>
                    <xdr:row>36</xdr:row>
                    <xdr:rowOff>123825</xdr:rowOff>
                  </from>
                  <to>
                    <xdr:col>9</xdr:col>
                    <xdr:colOff>504825</xdr:colOff>
                    <xdr:row>36</xdr:row>
                    <xdr:rowOff>390525</xdr:rowOff>
                  </to>
                </anchor>
              </controlPr>
            </control>
          </mc:Choice>
        </mc:AlternateContent>
        <mc:AlternateContent xmlns:mc="http://schemas.openxmlformats.org/markup-compatibility/2006">
          <mc:Choice Requires="x14">
            <control shapeId="1055" r:id="rId29" name="Option Button 31">
              <controlPr defaultSize="0" autoFill="0" autoLine="0" autoPict="0">
                <anchor moveWithCells="1">
                  <from>
                    <xdr:col>10</xdr:col>
                    <xdr:colOff>200025</xdr:colOff>
                    <xdr:row>36</xdr:row>
                    <xdr:rowOff>123825</xdr:rowOff>
                  </from>
                  <to>
                    <xdr:col>10</xdr:col>
                    <xdr:colOff>504825</xdr:colOff>
                    <xdr:row>36</xdr:row>
                    <xdr:rowOff>390525</xdr:rowOff>
                  </to>
                </anchor>
              </controlPr>
            </control>
          </mc:Choice>
        </mc:AlternateContent>
        <mc:AlternateContent xmlns:mc="http://schemas.openxmlformats.org/markup-compatibility/2006">
          <mc:Choice Requires="x14">
            <control shapeId="1056" r:id="rId30" name="Group Box 32">
              <controlPr defaultSize="0" autoFill="0" autoPict="0">
                <anchor moveWithCells="1">
                  <from>
                    <xdr:col>6</xdr:col>
                    <xdr:colOff>0</xdr:colOff>
                    <xdr:row>33</xdr:row>
                    <xdr:rowOff>161925</xdr:rowOff>
                  </from>
                  <to>
                    <xdr:col>11</xdr:col>
                    <xdr:colOff>0</xdr:colOff>
                    <xdr:row>35</xdr:row>
                    <xdr:rowOff>0</xdr:rowOff>
                  </to>
                </anchor>
              </controlPr>
            </control>
          </mc:Choice>
        </mc:AlternateContent>
        <mc:AlternateContent xmlns:mc="http://schemas.openxmlformats.org/markup-compatibility/2006">
          <mc:Choice Requires="x14">
            <control shapeId="1057" r:id="rId31" name="Option Button 33">
              <controlPr defaultSize="0" autoFill="0" autoLine="0" autoPict="0">
                <anchor moveWithCells="1">
                  <from>
                    <xdr:col>6</xdr:col>
                    <xdr:colOff>200025</xdr:colOff>
                    <xdr:row>34</xdr:row>
                    <xdr:rowOff>123825</xdr:rowOff>
                  </from>
                  <to>
                    <xdr:col>6</xdr:col>
                    <xdr:colOff>504825</xdr:colOff>
                    <xdr:row>34</xdr:row>
                    <xdr:rowOff>390525</xdr:rowOff>
                  </to>
                </anchor>
              </controlPr>
            </control>
          </mc:Choice>
        </mc:AlternateContent>
        <mc:AlternateContent xmlns:mc="http://schemas.openxmlformats.org/markup-compatibility/2006">
          <mc:Choice Requires="x14">
            <control shapeId="1058" r:id="rId32" name="Option Button 34">
              <controlPr defaultSize="0" autoFill="0" autoLine="0" autoPict="0">
                <anchor moveWithCells="1">
                  <from>
                    <xdr:col>7</xdr:col>
                    <xdr:colOff>200025</xdr:colOff>
                    <xdr:row>34</xdr:row>
                    <xdr:rowOff>123825</xdr:rowOff>
                  </from>
                  <to>
                    <xdr:col>7</xdr:col>
                    <xdr:colOff>504825</xdr:colOff>
                    <xdr:row>34</xdr:row>
                    <xdr:rowOff>390525</xdr:rowOff>
                  </to>
                </anchor>
              </controlPr>
            </control>
          </mc:Choice>
        </mc:AlternateContent>
        <mc:AlternateContent xmlns:mc="http://schemas.openxmlformats.org/markup-compatibility/2006">
          <mc:Choice Requires="x14">
            <control shapeId="1059" r:id="rId33" name="Option Button 35">
              <controlPr defaultSize="0" autoFill="0" autoLine="0" autoPict="0">
                <anchor moveWithCells="1">
                  <from>
                    <xdr:col>8</xdr:col>
                    <xdr:colOff>200025</xdr:colOff>
                    <xdr:row>34</xdr:row>
                    <xdr:rowOff>123825</xdr:rowOff>
                  </from>
                  <to>
                    <xdr:col>8</xdr:col>
                    <xdr:colOff>504825</xdr:colOff>
                    <xdr:row>34</xdr:row>
                    <xdr:rowOff>390525</xdr:rowOff>
                  </to>
                </anchor>
              </controlPr>
            </control>
          </mc:Choice>
        </mc:AlternateContent>
        <mc:AlternateContent xmlns:mc="http://schemas.openxmlformats.org/markup-compatibility/2006">
          <mc:Choice Requires="x14">
            <control shapeId="1060" r:id="rId34" name="Option Button 36">
              <controlPr defaultSize="0" autoFill="0" autoLine="0" autoPict="0">
                <anchor moveWithCells="1">
                  <from>
                    <xdr:col>9</xdr:col>
                    <xdr:colOff>200025</xdr:colOff>
                    <xdr:row>34</xdr:row>
                    <xdr:rowOff>123825</xdr:rowOff>
                  </from>
                  <to>
                    <xdr:col>9</xdr:col>
                    <xdr:colOff>504825</xdr:colOff>
                    <xdr:row>34</xdr:row>
                    <xdr:rowOff>390525</xdr:rowOff>
                  </to>
                </anchor>
              </controlPr>
            </control>
          </mc:Choice>
        </mc:AlternateContent>
        <mc:AlternateContent xmlns:mc="http://schemas.openxmlformats.org/markup-compatibility/2006">
          <mc:Choice Requires="x14">
            <control shapeId="1061" r:id="rId35" name="Option Button 37">
              <controlPr defaultSize="0" autoFill="0" autoLine="0" autoPict="0">
                <anchor moveWithCells="1">
                  <from>
                    <xdr:col>10</xdr:col>
                    <xdr:colOff>200025</xdr:colOff>
                    <xdr:row>34</xdr:row>
                    <xdr:rowOff>123825</xdr:rowOff>
                  </from>
                  <to>
                    <xdr:col>10</xdr:col>
                    <xdr:colOff>504825</xdr:colOff>
                    <xdr:row>34</xdr:row>
                    <xdr:rowOff>390525</xdr:rowOff>
                  </to>
                </anchor>
              </controlPr>
            </control>
          </mc:Choice>
        </mc:AlternateContent>
        <mc:AlternateContent xmlns:mc="http://schemas.openxmlformats.org/markup-compatibility/2006">
          <mc:Choice Requires="x14">
            <control shapeId="1062" r:id="rId36" name="Group Box 38">
              <controlPr defaultSize="0" autoFill="0" autoPict="0">
                <anchor moveWithCells="1">
                  <from>
                    <xdr:col>6</xdr:col>
                    <xdr:colOff>0</xdr:colOff>
                    <xdr:row>25</xdr:row>
                    <xdr:rowOff>161925</xdr:rowOff>
                  </from>
                  <to>
                    <xdr:col>11</xdr:col>
                    <xdr:colOff>0</xdr:colOff>
                    <xdr:row>27</xdr:row>
                    <xdr:rowOff>0</xdr:rowOff>
                  </to>
                </anchor>
              </controlPr>
            </control>
          </mc:Choice>
        </mc:AlternateContent>
        <mc:AlternateContent xmlns:mc="http://schemas.openxmlformats.org/markup-compatibility/2006">
          <mc:Choice Requires="x14">
            <control shapeId="1063" r:id="rId37" name="Option Button 39">
              <controlPr defaultSize="0" autoFill="0" autoLine="0" autoPict="0">
                <anchor moveWithCells="1">
                  <from>
                    <xdr:col>6</xdr:col>
                    <xdr:colOff>200025</xdr:colOff>
                    <xdr:row>26</xdr:row>
                    <xdr:rowOff>123825</xdr:rowOff>
                  </from>
                  <to>
                    <xdr:col>6</xdr:col>
                    <xdr:colOff>504825</xdr:colOff>
                    <xdr:row>26</xdr:row>
                    <xdr:rowOff>390525</xdr:rowOff>
                  </to>
                </anchor>
              </controlPr>
            </control>
          </mc:Choice>
        </mc:AlternateContent>
        <mc:AlternateContent xmlns:mc="http://schemas.openxmlformats.org/markup-compatibility/2006">
          <mc:Choice Requires="x14">
            <control shapeId="1064" r:id="rId38" name="Option Button 40">
              <controlPr defaultSize="0" autoFill="0" autoLine="0" autoPict="0">
                <anchor moveWithCells="1">
                  <from>
                    <xdr:col>7</xdr:col>
                    <xdr:colOff>200025</xdr:colOff>
                    <xdr:row>26</xdr:row>
                    <xdr:rowOff>123825</xdr:rowOff>
                  </from>
                  <to>
                    <xdr:col>7</xdr:col>
                    <xdr:colOff>504825</xdr:colOff>
                    <xdr:row>26</xdr:row>
                    <xdr:rowOff>390525</xdr:rowOff>
                  </to>
                </anchor>
              </controlPr>
            </control>
          </mc:Choice>
        </mc:AlternateContent>
        <mc:AlternateContent xmlns:mc="http://schemas.openxmlformats.org/markup-compatibility/2006">
          <mc:Choice Requires="x14">
            <control shapeId="1065" r:id="rId39" name="Option Button 41">
              <controlPr defaultSize="0" autoFill="0" autoLine="0" autoPict="0">
                <anchor moveWithCells="1">
                  <from>
                    <xdr:col>8</xdr:col>
                    <xdr:colOff>200025</xdr:colOff>
                    <xdr:row>26</xdr:row>
                    <xdr:rowOff>123825</xdr:rowOff>
                  </from>
                  <to>
                    <xdr:col>8</xdr:col>
                    <xdr:colOff>504825</xdr:colOff>
                    <xdr:row>26</xdr:row>
                    <xdr:rowOff>390525</xdr:rowOff>
                  </to>
                </anchor>
              </controlPr>
            </control>
          </mc:Choice>
        </mc:AlternateContent>
        <mc:AlternateContent xmlns:mc="http://schemas.openxmlformats.org/markup-compatibility/2006">
          <mc:Choice Requires="x14">
            <control shapeId="1066" r:id="rId40" name="Option Button 42">
              <controlPr defaultSize="0" autoFill="0" autoLine="0" autoPict="0">
                <anchor moveWithCells="1">
                  <from>
                    <xdr:col>9</xdr:col>
                    <xdr:colOff>200025</xdr:colOff>
                    <xdr:row>26</xdr:row>
                    <xdr:rowOff>123825</xdr:rowOff>
                  </from>
                  <to>
                    <xdr:col>9</xdr:col>
                    <xdr:colOff>504825</xdr:colOff>
                    <xdr:row>26</xdr:row>
                    <xdr:rowOff>390525</xdr:rowOff>
                  </to>
                </anchor>
              </controlPr>
            </control>
          </mc:Choice>
        </mc:AlternateContent>
        <mc:AlternateContent xmlns:mc="http://schemas.openxmlformats.org/markup-compatibility/2006">
          <mc:Choice Requires="x14">
            <control shapeId="1067" r:id="rId41" name="Option Button 43">
              <controlPr defaultSize="0" autoFill="0" autoLine="0" autoPict="0">
                <anchor moveWithCells="1">
                  <from>
                    <xdr:col>10</xdr:col>
                    <xdr:colOff>200025</xdr:colOff>
                    <xdr:row>26</xdr:row>
                    <xdr:rowOff>123825</xdr:rowOff>
                  </from>
                  <to>
                    <xdr:col>10</xdr:col>
                    <xdr:colOff>504825</xdr:colOff>
                    <xdr:row>26</xdr:row>
                    <xdr:rowOff>390525</xdr:rowOff>
                  </to>
                </anchor>
              </controlPr>
            </control>
          </mc:Choice>
        </mc:AlternateContent>
        <mc:AlternateContent xmlns:mc="http://schemas.openxmlformats.org/markup-compatibility/2006">
          <mc:Choice Requires="x14">
            <control shapeId="1068" r:id="rId42" name="Group Box 44">
              <controlPr defaultSize="0" autoFill="0" autoPict="0">
                <anchor moveWithCells="1">
                  <from>
                    <xdr:col>6</xdr:col>
                    <xdr:colOff>0</xdr:colOff>
                    <xdr:row>15</xdr:row>
                    <xdr:rowOff>161925</xdr:rowOff>
                  </from>
                  <to>
                    <xdr:col>11</xdr:col>
                    <xdr:colOff>0</xdr:colOff>
                    <xdr:row>17</xdr:row>
                    <xdr:rowOff>0</xdr:rowOff>
                  </to>
                </anchor>
              </controlPr>
            </control>
          </mc:Choice>
        </mc:AlternateContent>
        <mc:AlternateContent xmlns:mc="http://schemas.openxmlformats.org/markup-compatibility/2006">
          <mc:Choice Requires="x14">
            <control shapeId="1069" r:id="rId43" name="Option Button 45">
              <controlPr defaultSize="0" autoFill="0" autoLine="0" autoPict="0">
                <anchor moveWithCells="1">
                  <from>
                    <xdr:col>6</xdr:col>
                    <xdr:colOff>200025</xdr:colOff>
                    <xdr:row>16</xdr:row>
                    <xdr:rowOff>123825</xdr:rowOff>
                  </from>
                  <to>
                    <xdr:col>6</xdr:col>
                    <xdr:colOff>504825</xdr:colOff>
                    <xdr:row>16</xdr:row>
                    <xdr:rowOff>390525</xdr:rowOff>
                  </to>
                </anchor>
              </controlPr>
            </control>
          </mc:Choice>
        </mc:AlternateContent>
        <mc:AlternateContent xmlns:mc="http://schemas.openxmlformats.org/markup-compatibility/2006">
          <mc:Choice Requires="x14">
            <control shapeId="1070" r:id="rId44" name="Option Button 46">
              <controlPr defaultSize="0" autoFill="0" autoLine="0" autoPict="0">
                <anchor moveWithCells="1">
                  <from>
                    <xdr:col>7</xdr:col>
                    <xdr:colOff>200025</xdr:colOff>
                    <xdr:row>16</xdr:row>
                    <xdr:rowOff>123825</xdr:rowOff>
                  </from>
                  <to>
                    <xdr:col>7</xdr:col>
                    <xdr:colOff>504825</xdr:colOff>
                    <xdr:row>16</xdr:row>
                    <xdr:rowOff>390525</xdr:rowOff>
                  </to>
                </anchor>
              </controlPr>
            </control>
          </mc:Choice>
        </mc:AlternateContent>
        <mc:AlternateContent xmlns:mc="http://schemas.openxmlformats.org/markup-compatibility/2006">
          <mc:Choice Requires="x14">
            <control shapeId="1071" r:id="rId45" name="Option Button 47">
              <controlPr defaultSize="0" autoFill="0" autoLine="0" autoPict="0">
                <anchor moveWithCells="1">
                  <from>
                    <xdr:col>8</xdr:col>
                    <xdr:colOff>200025</xdr:colOff>
                    <xdr:row>16</xdr:row>
                    <xdr:rowOff>123825</xdr:rowOff>
                  </from>
                  <to>
                    <xdr:col>8</xdr:col>
                    <xdr:colOff>504825</xdr:colOff>
                    <xdr:row>16</xdr:row>
                    <xdr:rowOff>390525</xdr:rowOff>
                  </to>
                </anchor>
              </controlPr>
            </control>
          </mc:Choice>
        </mc:AlternateContent>
        <mc:AlternateContent xmlns:mc="http://schemas.openxmlformats.org/markup-compatibility/2006">
          <mc:Choice Requires="x14">
            <control shapeId="1072" r:id="rId46" name="Option Button 48">
              <controlPr defaultSize="0" autoFill="0" autoLine="0" autoPict="0">
                <anchor moveWithCells="1">
                  <from>
                    <xdr:col>9</xdr:col>
                    <xdr:colOff>200025</xdr:colOff>
                    <xdr:row>16</xdr:row>
                    <xdr:rowOff>123825</xdr:rowOff>
                  </from>
                  <to>
                    <xdr:col>9</xdr:col>
                    <xdr:colOff>504825</xdr:colOff>
                    <xdr:row>16</xdr:row>
                    <xdr:rowOff>390525</xdr:rowOff>
                  </to>
                </anchor>
              </controlPr>
            </control>
          </mc:Choice>
        </mc:AlternateContent>
        <mc:AlternateContent xmlns:mc="http://schemas.openxmlformats.org/markup-compatibility/2006">
          <mc:Choice Requires="x14">
            <control shapeId="1073" r:id="rId47" name="Option Button 49">
              <controlPr defaultSize="0" autoFill="0" autoLine="0" autoPict="0">
                <anchor moveWithCells="1">
                  <from>
                    <xdr:col>10</xdr:col>
                    <xdr:colOff>200025</xdr:colOff>
                    <xdr:row>16</xdr:row>
                    <xdr:rowOff>123825</xdr:rowOff>
                  </from>
                  <to>
                    <xdr:col>10</xdr:col>
                    <xdr:colOff>504825</xdr:colOff>
                    <xdr:row>16</xdr:row>
                    <xdr:rowOff>390525</xdr:rowOff>
                  </to>
                </anchor>
              </controlPr>
            </control>
          </mc:Choice>
        </mc:AlternateContent>
        <mc:AlternateContent xmlns:mc="http://schemas.openxmlformats.org/markup-compatibility/2006">
          <mc:Choice Requires="x14">
            <control shapeId="1074" r:id="rId48" name="Group Box 50">
              <controlPr defaultSize="0" autoFill="0" autoPict="0">
                <anchor moveWithCells="1">
                  <from>
                    <xdr:col>6</xdr:col>
                    <xdr:colOff>0</xdr:colOff>
                    <xdr:row>27</xdr:row>
                    <xdr:rowOff>161925</xdr:rowOff>
                  </from>
                  <to>
                    <xdr:col>11</xdr:col>
                    <xdr:colOff>0</xdr:colOff>
                    <xdr:row>29</xdr:row>
                    <xdr:rowOff>0</xdr:rowOff>
                  </to>
                </anchor>
              </controlPr>
            </control>
          </mc:Choice>
        </mc:AlternateContent>
        <mc:AlternateContent xmlns:mc="http://schemas.openxmlformats.org/markup-compatibility/2006">
          <mc:Choice Requires="x14">
            <control shapeId="1075" r:id="rId49" name="Option Button 51">
              <controlPr defaultSize="0" autoFill="0" autoLine="0" autoPict="0">
                <anchor moveWithCells="1">
                  <from>
                    <xdr:col>6</xdr:col>
                    <xdr:colOff>200025</xdr:colOff>
                    <xdr:row>28</xdr:row>
                    <xdr:rowOff>123825</xdr:rowOff>
                  </from>
                  <to>
                    <xdr:col>6</xdr:col>
                    <xdr:colOff>504825</xdr:colOff>
                    <xdr:row>28</xdr:row>
                    <xdr:rowOff>390525</xdr:rowOff>
                  </to>
                </anchor>
              </controlPr>
            </control>
          </mc:Choice>
        </mc:AlternateContent>
        <mc:AlternateContent xmlns:mc="http://schemas.openxmlformats.org/markup-compatibility/2006">
          <mc:Choice Requires="x14">
            <control shapeId="1076" r:id="rId50" name="Option Button 52">
              <controlPr defaultSize="0" autoFill="0" autoLine="0" autoPict="0">
                <anchor moveWithCells="1">
                  <from>
                    <xdr:col>7</xdr:col>
                    <xdr:colOff>200025</xdr:colOff>
                    <xdr:row>28</xdr:row>
                    <xdr:rowOff>123825</xdr:rowOff>
                  </from>
                  <to>
                    <xdr:col>7</xdr:col>
                    <xdr:colOff>504825</xdr:colOff>
                    <xdr:row>28</xdr:row>
                    <xdr:rowOff>390525</xdr:rowOff>
                  </to>
                </anchor>
              </controlPr>
            </control>
          </mc:Choice>
        </mc:AlternateContent>
        <mc:AlternateContent xmlns:mc="http://schemas.openxmlformats.org/markup-compatibility/2006">
          <mc:Choice Requires="x14">
            <control shapeId="1077" r:id="rId51" name="Option Button 53">
              <controlPr defaultSize="0" autoFill="0" autoLine="0" autoPict="0">
                <anchor moveWithCells="1">
                  <from>
                    <xdr:col>8</xdr:col>
                    <xdr:colOff>200025</xdr:colOff>
                    <xdr:row>28</xdr:row>
                    <xdr:rowOff>123825</xdr:rowOff>
                  </from>
                  <to>
                    <xdr:col>8</xdr:col>
                    <xdr:colOff>504825</xdr:colOff>
                    <xdr:row>28</xdr:row>
                    <xdr:rowOff>390525</xdr:rowOff>
                  </to>
                </anchor>
              </controlPr>
            </control>
          </mc:Choice>
        </mc:AlternateContent>
        <mc:AlternateContent xmlns:mc="http://schemas.openxmlformats.org/markup-compatibility/2006">
          <mc:Choice Requires="x14">
            <control shapeId="1078" r:id="rId52" name="Option Button 54">
              <controlPr defaultSize="0" autoFill="0" autoLine="0" autoPict="0">
                <anchor moveWithCells="1">
                  <from>
                    <xdr:col>9</xdr:col>
                    <xdr:colOff>200025</xdr:colOff>
                    <xdr:row>28</xdr:row>
                    <xdr:rowOff>123825</xdr:rowOff>
                  </from>
                  <to>
                    <xdr:col>9</xdr:col>
                    <xdr:colOff>504825</xdr:colOff>
                    <xdr:row>28</xdr:row>
                    <xdr:rowOff>390525</xdr:rowOff>
                  </to>
                </anchor>
              </controlPr>
            </control>
          </mc:Choice>
        </mc:AlternateContent>
        <mc:AlternateContent xmlns:mc="http://schemas.openxmlformats.org/markup-compatibility/2006">
          <mc:Choice Requires="x14">
            <control shapeId="1079" r:id="rId53" name="Option Button 55">
              <controlPr defaultSize="0" autoFill="0" autoLine="0" autoPict="0">
                <anchor moveWithCells="1">
                  <from>
                    <xdr:col>10</xdr:col>
                    <xdr:colOff>200025</xdr:colOff>
                    <xdr:row>28</xdr:row>
                    <xdr:rowOff>123825</xdr:rowOff>
                  </from>
                  <to>
                    <xdr:col>10</xdr:col>
                    <xdr:colOff>504825</xdr:colOff>
                    <xdr:row>28</xdr:row>
                    <xdr:rowOff>390525</xdr:rowOff>
                  </to>
                </anchor>
              </controlPr>
            </control>
          </mc:Choice>
        </mc:AlternateContent>
        <mc:AlternateContent xmlns:mc="http://schemas.openxmlformats.org/markup-compatibility/2006">
          <mc:Choice Requires="x14">
            <control shapeId="1080" r:id="rId54" name="Group Box 56">
              <controlPr defaultSize="0" autoFill="0" autoPict="0">
                <anchor moveWithCells="1">
                  <from>
                    <xdr:col>6</xdr:col>
                    <xdr:colOff>0</xdr:colOff>
                    <xdr:row>37</xdr:row>
                    <xdr:rowOff>161925</xdr:rowOff>
                  </from>
                  <to>
                    <xdr:col>11</xdr:col>
                    <xdr:colOff>0</xdr:colOff>
                    <xdr:row>39</xdr:row>
                    <xdr:rowOff>0</xdr:rowOff>
                  </to>
                </anchor>
              </controlPr>
            </control>
          </mc:Choice>
        </mc:AlternateContent>
        <mc:AlternateContent xmlns:mc="http://schemas.openxmlformats.org/markup-compatibility/2006">
          <mc:Choice Requires="x14">
            <control shapeId="1081" r:id="rId55" name="Option Button 57">
              <controlPr defaultSize="0" autoFill="0" autoLine="0" autoPict="0">
                <anchor moveWithCells="1">
                  <from>
                    <xdr:col>6</xdr:col>
                    <xdr:colOff>200025</xdr:colOff>
                    <xdr:row>38</xdr:row>
                    <xdr:rowOff>123825</xdr:rowOff>
                  </from>
                  <to>
                    <xdr:col>6</xdr:col>
                    <xdr:colOff>504825</xdr:colOff>
                    <xdr:row>38</xdr:row>
                    <xdr:rowOff>390525</xdr:rowOff>
                  </to>
                </anchor>
              </controlPr>
            </control>
          </mc:Choice>
        </mc:AlternateContent>
        <mc:AlternateContent xmlns:mc="http://schemas.openxmlformats.org/markup-compatibility/2006">
          <mc:Choice Requires="x14">
            <control shapeId="1082" r:id="rId56" name="Option Button 58">
              <controlPr defaultSize="0" autoFill="0" autoLine="0" autoPict="0">
                <anchor moveWithCells="1">
                  <from>
                    <xdr:col>7</xdr:col>
                    <xdr:colOff>200025</xdr:colOff>
                    <xdr:row>38</xdr:row>
                    <xdr:rowOff>123825</xdr:rowOff>
                  </from>
                  <to>
                    <xdr:col>7</xdr:col>
                    <xdr:colOff>504825</xdr:colOff>
                    <xdr:row>38</xdr:row>
                    <xdr:rowOff>390525</xdr:rowOff>
                  </to>
                </anchor>
              </controlPr>
            </control>
          </mc:Choice>
        </mc:AlternateContent>
        <mc:AlternateContent xmlns:mc="http://schemas.openxmlformats.org/markup-compatibility/2006">
          <mc:Choice Requires="x14">
            <control shapeId="1083" r:id="rId57" name="Option Button 59">
              <controlPr defaultSize="0" autoFill="0" autoLine="0" autoPict="0">
                <anchor moveWithCells="1">
                  <from>
                    <xdr:col>8</xdr:col>
                    <xdr:colOff>200025</xdr:colOff>
                    <xdr:row>38</xdr:row>
                    <xdr:rowOff>123825</xdr:rowOff>
                  </from>
                  <to>
                    <xdr:col>8</xdr:col>
                    <xdr:colOff>504825</xdr:colOff>
                    <xdr:row>38</xdr:row>
                    <xdr:rowOff>390525</xdr:rowOff>
                  </to>
                </anchor>
              </controlPr>
            </control>
          </mc:Choice>
        </mc:AlternateContent>
        <mc:AlternateContent xmlns:mc="http://schemas.openxmlformats.org/markup-compatibility/2006">
          <mc:Choice Requires="x14">
            <control shapeId="1084" r:id="rId58" name="Option Button 60">
              <controlPr defaultSize="0" autoFill="0" autoLine="0" autoPict="0">
                <anchor moveWithCells="1">
                  <from>
                    <xdr:col>9</xdr:col>
                    <xdr:colOff>200025</xdr:colOff>
                    <xdr:row>38</xdr:row>
                    <xdr:rowOff>123825</xdr:rowOff>
                  </from>
                  <to>
                    <xdr:col>9</xdr:col>
                    <xdr:colOff>504825</xdr:colOff>
                    <xdr:row>38</xdr:row>
                    <xdr:rowOff>390525</xdr:rowOff>
                  </to>
                </anchor>
              </controlPr>
            </control>
          </mc:Choice>
        </mc:AlternateContent>
        <mc:AlternateContent xmlns:mc="http://schemas.openxmlformats.org/markup-compatibility/2006">
          <mc:Choice Requires="x14">
            <control shapeId="1085" r:id="rId59" name="Option Button 61">
              <controlPr defaultSize="0" autoFill="0" autoLine="0" autoPict="0">
                <anchor moveWithCells="1">
                  <from>
                    <xdr:col>10</xdr:col>
                    <xdr:colOff>200025</xdr:colOff>
                    <xdr:row>38</xdr:row>
                    <xdr:rowOff>123825</xdr:rowOff>
                  </from>
                  <to>
                    <xdr:col>10</xdr:col>
                    <xdr:colOff>504825</xdr:colOff>
                    <xdr:row>38</xdr:row>
                    <xdr:rowOff>390525</xdr:rowOff>
                  </to>
                </anchor>
              </controlPr>
            </control>
          </mc:Choice>
        </mc:AlternateContent>
        <mc:AlternateContent xmlns:mc="http://schemas.openxmlformats.org/markup-compatibility/2006">
          <mc:Choice Requires="x14">
            <control shapeId="1086" r:id="rId60" name="Group Box 62">
              <controlPr defaultSize="0" autoFill="0" autoPict="0">
                <anchor moveWithCells="1">
                  <from>
                    <xdr:col>6</xdr:col>
                    <xdr:colOff>0</xdr:colOff>
                    <xdr:row>47</xdr:row>
                    <xdr:rowOff>161925</xdr:rowOff>
                  </from>
                  <to>
                    <xdr:col>11</xdr:col>
                    <xdr:colOff>0</xdr:colOff>
                    <xdr:row>49</xdr:row>
                    <xdr:rowOff>0</xdr:rowOff>
                  </to>
                </anchor>
              </controlPr>
            </control>
          </mc:Choice>
        </mc:AlternateContent>
        <mc:AlternateContent xmlns:mc="http://schemas.openxmlformats.org/markup-compatibility/2006">
          <mc:Choice Requires="x14">
            <control shapeId="1087" r:id="rId61" name="Option Button 63">
              <controlPr defaultSize="0" autoFill="0" autoLine="0" autoPict="0">
                <anchor moveWithCells="1">
                  <from>
                    <xdr:col>6</xdr:col>
                    <xdr:colOff>200025</xdr:colOff>
                    <xdr:row>48</xdr:row>
                    <xdr:rowOff>123825</xdr:rowOff>
                  </from>
                  <to>
                    <xdr:col>6</xdr:col>
                    <xdr:colOff>504825</xdr:colOff>
                    <xdr:row>48</xdr:row>
                    <xdr:rowOff>390525</xdr:rowOff>
                  </to>
                </anchor>
              </controlPr>
            </control>
          </mc:Choice>
        </mc:AlternateContent>
        <mc:AlternateContent xmlns:mc="http://schemas.openxmlformats.org/markup-compatibility/2006">
          <mc:Choice Requires="x14">
            <control shapeId="1088" r:id="rId62" name="Option Button 64">
              <controlPr defaultSize="0" autoFill="0" autoLine="0" autoPict="0">
                <anchor moveWithCells="1">
                  <from>
                    <xdr:col>7</xdr:col>
                    <xdr:colOff>200025</xdr:colOff>
                    <xdr:row>48</xdr:row>
                    <xdr:rowOff>123825</xdr:rowOff>
                  </from>
                  <to>
                    <xdr:col>7</xdr:col>
                    <xdr:colOff>504825</xdr:colOff>
                    <xdr:row>48</xdr:row>
                    <xdr:rowOff>390525</xdr:rowOff>
                  </to>
                </anchor>
              </controlPr>
            </control>
          </mc:Choice>
        </mc:AlternateContent>
        <mc:AlternateContent xmlns:mc="http://schemas.openxmlformats.org/markup-compatibility/2006">
          <mc:Choice Requires="x14">
            <control shapeId="1089" r:id="rId63" name="Option Button 65">
              <controlPr defaultSize="0" autoFill="0" autoLine="0" autoPict="0">
                <anchor moveWithCells="1">
                  <from>
                    <xdr:col>8</xdr:col>
                    <xdr:colOff>200025</xdr:colOff>
                    <xdr:row>48</xdr:row>
                    <xdr:rowOff>123825</xdr:rowOff>
                  </from>
                  <to>
                    <xdr:col>8</xdr:col>
                    <xdr:colOff>504825</xdr:colOff>
                    <xdr:row>48</xdr:row>
                    <xdr:rowOff>390525</xdr:rowOff>
                  </to>
                </anchor>
              </controlPr>
            </control>
          </mc:Choice>
        </mc:AlternateContent>
        <mc:AlternateContent xmlns:mc="http://schemas.openxmlformats.org/markup-compatibility/2006">
          <mc:Choice Requires="x14">
            <control shapeId="1090" r:id="rId64" name="Option Button 66">
              <controlPr defaultSize="0" autoFill="0" autoLine="0" autoPict="0">
                <anchor moveWithCells="1">
                  <from>
                    <xdr:col>9</xdr:col>
                    <xdr:colOff>200025</xdr:colOff>
                    <xdr:row>48</xdr:row>
                    <xdr:rowOff>123825</xdr:rowOff>
                  </from>
                  <to>
                    <xdr:col>9</xdr:col>
                    <xdr:colOff>504825</xdr:colOff>
                    <xdr:row>48</xdr:row>
                    <xdr:rowOff>390525</xdr:rowOff>
                  </to>
                </anchor>
              </controlPr>
            </control>
          </mc:Choice>
        </mc:AlternateContent>
        <mc:AlternateContent xmlns:mc="http://schemas.openxmlformats.org/markup-compatibility/2006">
          <mc:Choice Requires="x14">
            <control shapeId="1091" r:id="rId65" name="Option Button 67">
              <controlPr defaultSize="0" autoFill="0" autoLine="0" autoPict="0">
                <anchor moveWithCells="1">
                  <from>
                    <xdr:col>10</xdr:col>
                    <xdr:colOff>200025</xdr:colOff>
                    <xdr:row>48</xdr:row>
                    <xdr:rowOff>123825</xdr:rowOff>
                  </from>
                  <to>
                    <xdr:col>10</xdr:col>
                    <xdr:colOff>504825</xdr:colOff>
                    <xdr:row>48</xdr:row>
                    <xdr:rowOff>390525</xdr:rowOff>
                  </to>
                </anchor>
              </controlPr>
            </control>
          </mc:Choice>
        </mc:AlternateContent>
        <mc:AlternateContent xmlns:mc="http://schemas.openxmlformats.org/markup-compatibility/2006">
          <mc:Choice Requires="x14">
            <control shapeId="1092" r:id="rId66" name="Group Box 68">
              <controlPr defaultSize="0" autoFill="0" autoPict="0">
                <anchor moveWithCells="1">
                  <from>
                    <xdr:col>6</xdr:col>
                    <xdr:colOff>0</xdr:colOff>
                    <xdr:row>45</xdr:row>
                    <xdr:rowOff>161925</xdr:rowOff>
                  </from>
                  <to>
                    <xdr:col>11</xdr:col>
                    <xdr:colOff>0</xdr:colOff>
                    <xdr:row>47</xdr:row>
                    <xdr:rowOff>0</xdr:rowOff>
                  </to>
                </anchor>
              </controlPr>
            </control>
          </mc:Choice>
        </mc:AlternateContent>
        <mc:AlternateContent xmlns:mc="http://schemas.openxmlformats.org/markup-compatibility/2006">
          <mc:Choice Requires="x14">
            <control shapeId="1093" r:id="rId67" name="Option Button 69">
              <controlPr defaultSize="0" autoFill="0" autoLine="0" autoPict="0">
                <anchor moveWithCells="1">
                  <from>
                    <xdr:col>6</xdr:col>
                    <xdr:colOff>200025</xdr:colOff>
                    <xdr:row>46</xdr:row>
                    <xdr:rowOff>123825</xdr:rowOff>
                  </from>
                  <to>
                    <xdr:col>6</xdr:col>
                    <xdr:colOff>504825</xdr:colOff>
                    <xdr:row>46</xdr:row>
                    <xdr:rowOff>390525</xdr:rowOff>
                  </to>
                </anchor>
              </controlPr>
            </control>
          </mc:Choice>
        </mc:AlternateContent>
        <mc:AlternateContent xmlns:mc="http://schemas.openxmlformats.org/markup-compatibility/2006">
          <mc:Choice Requires="x14">
            <control shapeId="1094" r:id="rId68" name="Option Button 70">
              <controlPr defaultSize="0" autoFill="0" autoLine="0" autoPict="0">
                <anchor moveWithCells="1">
                  <from>
                    <xdr:col>7</xdr:col>
                    <xdr:colOff>200025</xdr:colOff>
                    <xdr:row>46</xdr:row>
                    <xdr:rowOff>123825</xdr:rowOff>
                  </from>
                  <to>
                    <xdr:col>7</xdr:col>
                    <xdr:colOff>504825</xdr:colOff>
                    <xdr:row>46</xdr:row>
                    <xdr:rowOff>390525</xdr:rowOff>
                  </to>
                </anchor>
              </controlPr>
            </control>
          </mc:Choice>
        </mc:AlternateContent>
        <mc:AlternateContent xmlns:mc="http://schemas.openxmlformats.org/markup-compatibility/2006">
          <mc:Choice Requires="x14">
            <control shapeId="1095" r:id="rId69" name="Option Button 71">
              <controlPr defaultSize="0" autoFill="0" autoLine="0" autoPict="0">
                <anchor moveWithCells="1">
                  <from>
                    <xdr:col>8</xdr:col>
                    <xdr:colOff>200025</xdr:colOff>
                    <xdr:row>46</xdr:row>
                    <xdr:rowOff>123825</xdr:rowOff>
                  </from>
                  <to>
                    <xdr:col>8</xdr:col>
                    <xdr:colOff>504825</xdr:colOff>
                    <xdr:row>46</xdr:row>
                    <xdr:rowOff>390525</xdr:rowOff>
                  </to>
                </anchor>
              </controlPr>
            </control>
          </mc:Choice>
        </mc:AlternateContent>
        <mc:AlternateContent xmlns:mc="http://schemas.openxmlformats.org/markup-compatibility/2006">
          <mc:Choice Requires="x14">
            <control shapeId="1096" r:id="rId70" name="Option Button 72">
              <controlPr defaultSize="0" autoFill="0" autoLine="0" autoPict="0">
                <anchor moveWithCells="1">
                  <from>
                    <xdr:col>9</xdr:col>
                    <xdr:colOff>200025</xdr:colOff>
                    <xdr:row>46</xdr:row>
                    <xdr:rowOff>123825</xdr:rowOff>
                  </from>
                  <to>
                    <xdr:col>9</xdr:col>
                    <xdr:colOff>504825</xdr:colOff>
                    <xdr:row>46</xdr:row>
                    <xdr:rowOff>390525</xdr:rowOff>
                  </to>
                </anchor>
              </controlPr>
            </control>
          </mc:Choice>
        </mc:AlternateContent>
        <mc:AlternateContent xmlns:mc="http://schemas.openxmlformats.org/markup-compatibility/2006">
          <mc:Choice Requires="x14">
            <control shapeId="1097" r:id="rId71" name="Option Button 73">
              <controlPr defaultSize="0" autoFill="0" autoLine="0" autoPict="0">
                <anchor moveWithCells="1">
                  <from>
                    <xdr:col>10</xdr:col>
                    <xdr:colOff>200025</xdr:colOff>
                    <xdr:row>46</xdr:row>
                    <xdr:rowOff>123825</xdr:rowOff>
                  </from>
                  <to>
                    <xdr:col>10</xdr:col>
                    <xdr:colOff>504825</xdr:colOff>
                    <xdr:row>46</xdr:row>
                    <xdr:rowOff>390525</xdr:rowOff>
                  </to>
                </anchor>
              </controlPr>
            </control>
          </mc:Choice>
        </mc:AlternateContent>
        <mc:AlternateContent xmlns:mc="http://schemas.openxmlformats.org/markup-compatibility/2006">
          <mc:Choice Requires="x14">
            <control shapeId="1098" r:id="rId72" name="Group Box 74">
              <controlPr defaultSize="0" autoFill="0" autoPict="0">
                <anchor moveWithCells="1">
                  <from>
                    <xdr:col>6</xdr:col>
                    <xdr:colOff>0</xdr:colOff>
                    <xdr:row>49</xdr:row>
                    <xdr:rowOff>161925</xdr:rowOff>
                  </from>
                  <to>
                    <xdr:col>11</xdr:col>
                    <xdr:colOff>0</xdr:colOff>
                    <xdr:row>51</xdr:row>
                    <xdr:rowOff>0</xdr:rowOff>
                  </to>
                </anchor>
              </controlPr>
            </control>
          </mc:Choice>
        </mc:AlternateContent>
        <mc:AlternateContent xmlns:mc="http://schemas.openxmlformats.org/markup-compatibility/2006">
          <mc:Choice Requires="x14">
            <control shapeId="1099" r:id="rId73" name="Option Button 75">
              <controlPr defaultSize="0" autoFill="0" autoLine="0" autoPict="0">
                <anchor moveWithCells="1">
                  <from>
                    <xdr:col>6</xdr:col>
                    <xdr:colOff>200025</xdr:colOff>
                    <xdr:row>50</xdr:row>
                    <xdr:rowOff>123825</xdr:rowOff>
                  </from>
                  <to>
                    <xdr:col>6</xdr:col>
                    <xdr:colOff>504825</xdr:colOff>
                    <xdr:row>50</xdr:row>
                    <xdr:rowOff>390525</xdr:rowOff>
                  </to>
                </anchor>
              </controlPr>
            </control>
          </mc:Choice>
        </mc:AlternateContent>
        <mc:AlternateContent xmlns:mc="http://schemas.openxmlformats.org/markup-compatibility/2006">
          <mc:Choice Requires="x14">
            <control shapeId="1100" r:id="rId74" name="Option Button 76">
              <controlPr defaultSize="0" autoFill="0" autoLine="0" autoPict="0">
                <anchor moveWithCells="1">
                  <from>
                    <xdr:col>7</xdr:col>
                    <xdr:colOff>200025</xdr:colOff>
                    <xdr:row>50</xdr:row>
                    <xdr:rowOff>123825</xdr:rowOff>
                  </from>
                  <to>
                    <xdr:col>7</xdr:col>
                    <xdr:colOff>504825</xdr:colOff>
                    <xdr:row>50</xdr:row>
                    <xdr:rowOff>390525</xdr:rowOff>
                  </to>
                </anchor>
              </controlPr>
            </control>
          </mc:Choice>
        </mc:AlternateContent>
        <mc:AlternateContent xmlns:mc="http://schemas.openxmlformats.org/markup-compatibility/2006">
          <mc:Choice Requires="x14">
            <control shapeId="1101" r:id="rId75" name="Option Button 77">
              <controlPr defaultSize="0" autoFill="0" autoLine="0" autoPict="0">
                <anchor moveWithCells="1">
                  <from>
                    <xdr:col>8</xdr:col>
                    <xdr:colOff>200025</xdr:colOff>
                    <xdr:row>50</xdr:row>
                    <xdr:rowOff>123825</xdr:rowOff>
                  </from>
                  <to>
                    <xdr:col>8</xdr:col>
                    <xdr:colOff>504825</xdr:colOff>
                    <xdr:row>50</xdr:row>
                    <xdr:rowOff>390525</xdr:rowOff>
                  </to>
                </anchor>
              </controlPr>
            </control>
          </mc:Choice>
        </mc:AlternateContent>
        <mc:AlternateContent xmlns:mc="http://schemas.openxmlformats.org/markup-compatibility/2006">
          <mc:Choice Requires="x14">
            <control shapeId="1102" r:id="rId76" name="Option Button 78">
              <controlPr defaultSize="0" autoFill="0" autoLine="0" autoPict="0">
                <anchor moveWithCells="1">
                  <from>
                    <xdr:col>9</xdr:col>
                    <xdr:colOff>200025</xdr:colOff>
                    <xdr:row>50</xdr:row>
                    <xdr:rowOff>123825</xdr:rowOff>
                  </from>
                  <to>
                    <xdr:col>9</xdr:col>
                    <xdr:colOff>504825</xdr:colOff>
                    <xdr:row>50</xdr:row>
                    <xdr:rowOff>390525</xdr:rowOff>
                  </to>
                </anchor>
              </controlPr>
            </control>
          </mc:Choice>
        </mc:AlternateContent>
        <mc:AlternateContent xmlns:mc="http://schemas.openxmlformats.org/markup-compatibility/2006">
          <mc:Choice Requires="x14">
            <control shapeId="1103" r:id="rId77" name="Option Button 79">
              <controlPr defaultSize="0" autoFill="0" autoLine="0" autoPict="0">
                <anchor moveWithCells="1">
                  <from>
                    <xdr:col>10</xdr:col>
                    <xdr:colOff>200025</xdr:colOff>
                    <xdr:row>50</xdr:row>
                    <xdr:rowOff>123825</xdr:rowOff>
                  </from>
                  <to>
                    <xdr:col>10</xdr:col>
                    <xdr:colOff>504825</xdr:colOff>
                    <xdr:row>50</xdr:row>
                    <xdr:rowOff>390525</xdr:rowOff>
                  </to>
                </anchor>
              </controlPr>
            </control>
          </mc:Choice>
        </mc:AlternateContent>
        <mc:AlternateContent xmlns:mc="http://schemas.openxmlformats.org/markup-compatibility/2006">
          <mc:Choice Requires="x14">
            <control shapeId="1104" r:id="rId78" name="Group Box 80">
              <controlPr defaultSize="0" autoFill="0" autoPict="0">
                <anchor moveWithCells="1">
                  <from>
                    <xdr:col>6</xdr:col>
                    <xdr:colOff>0</xdr:colOff>
                    <xdr:row>17</xdr:row>
                    <xdr:rowOff>161925</xdr:rowOff>
                  </from>
                  <to>
                    <xdr:col>11</xdr:col>
                    <xdr:colOff>0</xdr:colOff>
                    <xdr:row>19</xdr:row>
                    <xdr:rowOff>0</xdr:rowOff>
                  </to>
                </anchor>
              </controlPr>
            </control>
          </mc:Choice>
        </mc:AlternateContent>
        <mc:AlternateContent xmlns:mc="http://schemas.openxmlformats.org/markup-compatibility/2006">
          <mc:Choice Requires="x14">
            <control shapeId="1105" r:id="rId79" name="Option Button 81">
              <controlPr defaultSize="0" autoFill="0" autoLine="0" autoPict="0">
                <anchor moveWithCells="1">
                  <from>
                    <xdr:col>6</xdr:col>
                    <xdr:colOff>200025</xdr:colOff>
                    <xdr:row>18</xdr:row>
                    <xdr:rowOff>123825</xdr:rowOff>
                  </from>
                  <to>
                    <xdr:col>6</xdr:col>
                    <xdr:colOff>504825</xdr:colOff>
                    <xdr:row>18</xdr:row>
                    <xdr:rowOff>390525</xdr:rowOff>
                  </to>
                </anchor>
              </controlPr>
            </control>
          </mc:Choice>
        </mc:AlternateContent>
        <mc:AlternateContent xmlns:mc="http://schemas.openxmlformats.org/markup-compatibility/2006">
          <mc:Choice Requires="x14">
            <control shapeId="1106" r:id="rId80" name="Option Button 82">
              <controlPr defaultSize="0" autoFill="0" autoLine="0" autoPict="0">
                <anchor moveWithCells="1">
                  <from>
                    <xdr:col>7</xdr:col>
                    <xdr:colOff>200025</xdr:colOff>
                    <xdr:row>18</xdr:row>
                    <xdr:rowOff>123825</xdr:rowOff>
                  </from>
                  <to>
                    <xdr:col>7</xdr:col>
                    <xdr:colOff>504825</xdr:colOff>
                    <xdr:row>18</xdr:row>
                    <xdr:rowOff>390525</xdr:rowOff>
                  </to>
                </anchor>
              </controlPr>
            </control>
          </mc:Choice>
        </mc:AlternateContent>
        <mc:AlternateContent xmlns:mc="http://schemas.openxmlformats.org/markup-compatibility/2006">
          <mc:Choice Requires="x14">
            <control shapeId="1107" r:id="rId81" name="Option Button 83">
              <controlPr defaultSize="0" autoFill="0" autoLine="0" autoPict="0">
                <anchor moveWithCells="1">
                  <from>
                    <xdr:col>8</xdr:col>
                    <xdr:colOff>200025</xdr:colOff>
                    <xdr:row>18</xdr:row>
                    <xdr:rowOff>123825</xdr:rowOff>
                  </from>
                  <to>
                    <xdr:col>8</xdr:col>
                    <xdr:colOff>504825</xdr:colOff>
                    <xdr:row>18</xdr:row>
                    <xdr:rowOff>390525</xdr:rowOff>
                  </to>
                </anchor>
              </controlPr>
            </control>
          </mc:Choice>
        </mc:AlternateContent>
        <mc:AlternateContent xmlns:mc="http://schemas.openxmlformats.org/markup-compatibility/2006">
          <mc:Choice Requires="x14">
            <control shapeId="1108" r:id="rId82" name="Option Button 84">
              <controlPr defaultSize="0" autoFill="0" autoLine="0" autoPict="0">
                <anchor moveWithCells="1">
                  <from>
                    <xdr:col>9</xdr:col>
                    <xdr:colOff>200025</xdr:colOff>
                    <xdr:row>18</xdr:row>
                    <xdr:rowOff>123825</xdr:rowOff>
                  </from>
                  <to>
                    <xdr:col>9</xdr:col>
                    <xdr:colOff>504825</xdr:colOff>
                    <xdr:row>18</xdr:row>
                    <xdr:rowOff>390525</xdr:rowOff>
                  </to>
                </anchor>
              </controlPr>
            </control>
          </mc:Choice>
        </mc:AlternateContent>
        <mc:AlternateContent xmlns:mc="http://schemas.openxmlformats.org/markup-compatibility/2006">
          <mc:Choice Requires="x14">
            <control shapeId="1109" r:id="rId83" name="Option Button 85">
              <controlPr defaultSize="0" autoFill="0" autoLine="0" autoPict="0">
                <anchor moveWithCells="1">
                  <from>
                    <xdr:col>10</xdr:col>
                    <xdr:colOff>200025</xdr:colOff>
                    <xdr:row>18</xdr:row>
                    <xdr:rowOff>123825</xdr:rowOff>
                  </from>
                  <to>
                    <xdr:col>10</xdr:col>
                    <xdr:colOff>504825</xdr:colOff>
                    <xdr:row>18</xdr:row>
                    <xdr:rowOff>390525</xdr:rowOff>
                  </to>
                </anchor>
              </controlPr>
            </control>
          </mc:Choice>
        </mc:AlternateContent>
        <mc:AlternateContent xmlns:mc="http://schemas.openxmlformats.org/markup-compatibility/2006">
          <mc:Choice Requires="x14">
            <control shapeId="1110" r:id="rId84" name="Group Box 86">
              <controlPr defaultSize="0" autoFill="0" autoPict="0">
                <anchor moveWithCells="1">
                  <from>
                    <xdr:col>6</xdr:col>
                    <xdr:colOff>0</xdr:colOff>
                    <xdr:row>39</xdr:row>
                    <xdr:rowOff>161925</xdr:rowOff>
                  </from>
                  <to>
                    <xdr:col>11</xdr:col>
                    <xdr:colOff>0</xdr:colOff>
                    <xdr:row>41</xdr:row>
                    <xdr:rowOff>0</xdr:rowOff>
                  </to>
                </anchor>
              </controlPr>
            </control>
          </mc:Choice>
        </mc:AlternateContent>
        <mc:AlternateContent xmlns:mc="http://schemas.openxmlformats.org/markup-compatibility/2006">
          <mc:Choice Requires="x14">
            <control shapeId="1111" r:id="rId85" name="Option Button 87">
              <controlPr defaultSize="0" autoFill="0" autoLine="0" autoPict="0">
                <anchor moveWithCells="1">
                  <from>
                    <xdr:col>6</xdr:col>
                    <xdr:colOff>200025</xdr:colOff>
                    <xdr:row>40</xdr:row>
                    <xdr:rowOff>123825</xdr:rowOff>
                  </from>
                  <to>
                    <xdr:col>6</xdr:col>
                    <xdr:colOff>504825</xdr:colOff>
                    <xdr:row>40</xdr:row>
                    <xdr:rowOff>390525</xdr:rowOff>
                  </to>
                </anchor>
              </controlPr>
            </control>
          </mc:Choice>
        </mc:AlternateContent>
        <mc:AlternateContent xmlns:mc="http://schemas.openxmlformats.org/markup-compatibility/2006">
          <mc:Choice Requires="x14">
            <control shapeId="1112" r:id="rId86" name="Option Button 88">
              <controlPr defaultSize="0" autoFill="0" autoLine="0" autoPict="0">
                <anchor moveWithCells="1">
                  <from>
                    <xdr:col>7</xdr:col>
                    <xdr:colOff>200025</xdr:colOff>
                    <xdr:row>40</xdr:row>
                    <xdr:rowOff>123825</xdr:rowOff>
                  </from>
                  <to>
                    <xdr:col>7</xdr:col>
                    <xdr:colOff>504825</xdr:colOff>
                    <xdr:row>40</xdr:row>
                    <xdr:rowOff>390525</xdr:rowOff>
                  </to>
                </anchor>
              </controlPr>
            </control>
          </mc:Choice>
        </mc:AlternateContent>
        <mc:AlternateContent xmlns:mc="http://schemas.openxmlformats.org/markup-compatibility/2006">
          <mc:Choice Requires="x14">
            <control shapeId="1113" r:id="rId87" name="Option Button 89">
              <controlPr defaultSize="0" autoFill="0" autoLine="0" autoPict="0">
                <anchor moveWithCells="1">
                  <from>
                    <xdr:col>8</xdr:col>
                    <xdr:colOff>200025</xdr:colOff>
                    <xdr:row>40</xdr:row>
                    <xdr:rowOff>123825</xdr:rowOff>
                  </from>
                  <to>
                    <xdr:col>8</xdr:col>
                    <xdr:colOff>504825</xdr:colOff>
                    <xdr:row>40</xdr:row>
                    <xdr:rowOff>390525</xdr:rowOff>
                  </to>
                </anchor>
              </controlPr>
            </control>
          </mc:Choice>
        </mc:AlternateContent>
        <mc:AlternateContent xmlns:mc="http://schemas.openxmlformats.org/markup-compatibility/2006">
          <mc:Choice Requires="x14">
            <control shapeId="1114" r:id="rId88" name="Option Button 90">
              <controlPr defaultSize="0" autoFill="0" autoLine="0" autoPict="0">
                <anchor moveWithCells="1">
                  <from>
                    <xdr:col>9</xdr:col>
                    <xdr:colOff>200025</xdr:colOff>
                    <xdr:row>40</xdr:row>
                    <xdr:rowOff>123825</xdr:rowOff>
                  </from>
                  <to>
                    <xdr:col>9</xdr:col>
                    <xdr:colOff>504825</xdr:colOff>
                    <xdr:row>40</xdr:row>
                    <xdr:rowOff>390525</xdr:rowOff>
                  </to>
                </anchor>
              </controlPr>
            </control>
          </mc:Choice>
        </mc:AlternateContent>
        <mc:AlternateContent xmlns:mc="http://schemas.openxmlformats.org/markup-compatibility/2006">
          <mc:Choice Requires="x14">
            <control shapeId="1115" r:id="rId89" name="Option Button 91">
              <controlPr defaultSize="0" autoFill="0" autoLine="0" autoPict="0">
                <anchor moveWithCells="1">
                  <from>
                    <xdr:col>10</xdr:col>
                    <xdr:colOff>200025</xdr:colOff>
                    <xdr:row>40</xdr:row>
                    <xdr:rowOff>123825</xdr:rowOff>
                  </from>
                  <to>
                    <xdr:col>10</xdr:col>
                    <xdr:colOff>504825</xdr:colOff>
                    <xdr:row>40</xdr:row>
                    <xdr:rowOff>390525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51" id="{C3B42957-C175-4D94-8BE0-9CCA69CBB187}">
            <xm:f>Cover!$I$20="Non-asset"</xm:f>
            <x14:dxf>
              <font>
                <color theme="0"/>
              </font>
              <fill>
                <patternFill>
                  <bgColor theme="0"/>
                </patternFill>
              </fill>
              <border>
                <left/>
                <right/>
                <top/>
                <bottom/>
                <vertical/>
                <horizontal/>
              </border>
            </x14:dxf>
          </x14:cfRule>
          <xm:sqref>G73:H74</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2:O64"/>
  <sheetViews>
    <sheetView showGridLines="0" showRowColHeaders="0" topLeftCell="C1" zoomScale="70" zoomScaleNormal="70" workbookViewId="0">
      <pane ySplit="2" topLeftCell="A51" activePane="bottomLeft" state="frozen"/>
      <selection pane="bottomLeft" activeCell="G56" sqref="G56:H57"/>
    </sheetView>
  </sheetViews>
  <sheetFormatPr defaultColWidth="9.140625" defaultRowHeight="12.75" x14ac:dyDescent="0.2"/>
  <cols>
    <col min="1" max="1" width="2.7109375" style="9" customWidth="1"/>
    <col min="2" max="2" width="5.7109375" style="9" customWidth="1"/>
    <col min="3" max="3" width="1.7109375" style="9" customWidth="1"/>
    <col min="4" max="4" width="9.140625" style="9"/>
    <col min="5" max="5" width="80.7109375" style="9" customWidth="1"/>
    <col min="6" max="6" width="2.7109375" style="68" customWidth="1"/>
    <col min="7" max="11" width="9.140625" style="9"/>
    <col min="12" max="12" width="2.7109375" style="102" customWidth="1"/>
    <col min="13" max="14" width="30.7109375" style="9" customWidth="1"/>
    <col min="15" max="15" width="2.7109375" style="105" customWidth="1"/>
    <col min="16" max="16384" width="9.140625" style="9"/>
  </cols>
  <sheetData>
    <row r="2" spans="2:15" ht="143.1" x14ac:dyDescent="0.25">
      <c r="B2" s="26"/>
      <c r="C2" s="27"/>
      <c r="D2" s="27"/>
      <c r="E2" s="76"/>
      <c r="F2" s="39"/>
      <c r="G2" s="44" t="s">
        <v>19</v>
      </c>
      <c r="H2" s="43" t="s">
        <v>18</v>
      </c>
      <c r="I2" s="42" t="s">
        <v>16</v>
      </c>
      <c r="J2" s="41" t="s">
        <v>17</v>
      </c>
      <c r="K2" s="40" t="s">
        <v>15</v>
      </c>
      <c r="L2" s="98"/>
      <c r="M2" s="78" t="str">
        <f>CHAR(10)&amp;"Project ID:"&amp;CHAR(10)&amp;"Project name:"&amp;CHAR(10)&amp;"QBL assessment performed by:"</f>
        <v xml:space="preserve">
Project ID:
Project name:
QBL assessment performed by:</v>
      </c>
      <c r="N2" s="77" t="str">
        <f>CHAR(10)&amp;Cover!$I$14&amp;CHAR(10)&amp;Cover!$I$16&amp;CHAR(10)&amp;Cover!$I$18</f>
        <v xml:space="preserve">
</v>
      </c>
      <c r="O2" s="103"/>
    </row>
    <row r="3" spans="2:15" ht="12.6" x14ac:dyDescent="0.25">
      <c r="B3" s="30"/>
      <c r="C3" s="88"/>
      <c r="D3" s="3"/>
      <c r="E3" s="3"/>
      <c r="F3" s="45"/>
      <c r="G3" s="46"/>
      <c r="H3" s="46"/>
      <c r="I3" s="46"/>
      <c r="J3" s="46"/>
      <c r="K3" s="46"/>
      <c r="L3" s="99"/>
      <c r="M3" s="3"/>
      <c r="N3" s="3"/>
      <c r="O3" s="104"/>
    </row>
    <row r="4" spans="2:15" ht="20.100000000000001" x14ac:dyDescent="0.4">
      <c r="B4" s="30"/>
      <c r="C4" s="3"/>
      <c r="D4" s="47" t="s">
        <v>4</v>
      </c>
      <c r="E4" s="3"/>
      <c r="F4" s="45"/>
      <c r="G4" s="46"/>
      <c r="H4" s="46"/>
      <c r="I4" s="46"/>
      <c r="J4" s="46"/>
      <c r="K4" s="46"/>
      <c r="L4" s="99"/>
      <c r="M4" s="3"/>
      <c r="N4" s="3"/>
      <c r="O4" s="104"/>
    </row>
    <row r="5" spans="2:15" ht="15.6" x14ac:dyDescent="0.35">
      <c r="B5" s="30"/>
      <c r="C5" s="3"/>
      <c r="D5" s="3"/>
      <c r="E5" s="48" t="s">
        <v>14</v>
      </c>
      <c r="F5" s="45"/>
      <c r="G5" s="46"/>
      <c r="H5" s="46"/>
      <c r="I5" s="46"/>
      <c r="J5" s="46"/>
      <c r="K5" s="46"/>
      <c r="L5" s="99"/>
      <c r="M5" s="3"/>
      <c r="N5" s="3"/>
      <c r="O5" s="104"/>
    </row>
    <row r="6" spans="2:15" ht="12.6" x14ac:dyDescent="0.25">
      <c r="B6" s="30"/>
      <c r="C6" s="3"/>
      <c r="D6" s="3"/>
      <c r="E6" s="3"/>
      <c r="F6" s="45"/>
      <c r="G6" s="46"/>
      <c r="H6" s="46"/>
      <c r="I6" s="46"/>
      <c r="J6" s="46"/>
      <c r="K6" s="46"/>
      <c r="L6" s="99"/>
      <c r="M6" s="3"/>
      <c r="N6" s="3"/>
      <c r="O6" s="104"/>
    </row>
    <row r="7" spans="2:15" ht="14.1" x14ac:dyDescent="0.3">
      <c r="B7" s="30"/>
      <c r="C7" s="3"/>
      <c r="D7" s="3"/>
      <c r="E7" s="15" t="s">
        <v>42</v>
      </c>
      <c r="F7" s="45"/>
      <c r="G7" s="46"/>
      <c r="H7" s="46"/>
      <c r="I7" s="46"/>
      <c r="J7" s="46"/>
      <c r="K7" s="46"/>
      <c r="L7" s="99"/>
      <c r="M7" s="3"/>
      <c r="N7" s="3"/>
      <c r="O7" s="104"/>
    </row>
    <row r="8" spans="2:15" ht="12.6" x14ac:dyDescent="0.25">
      <c r="B8" s="30"/>
      <c r="C8" s="3"/>
      <c r="D8" s="3"/>
      <c r="E8" s="3"/>
      <c r="F8" s="45"/>
      <c r="G8" s="46"/>
      <c r="H8" s="46"/>
      <c r="I8" s="46"/>
      <c r="J8" s="46"/>
      <c r="K8" s="46"/>
      <c r="L8" s="99"/>
      <c r="M8" s="3"/>
      <c r="N8" s="3"/>
      <c r="O8" s="104"/>
    </row>
    <row r="9" spans="2:15" ht="15.6" x14ac:dyDescent="0.35">
      <c r="B9" s="30"/>
      <c r="C9" s="3"/>
      <c r="D9" s="11" t="s">
        <v>1</v>
      </c>
      <c r="E9" s="49" t="s">
        <v>6</v>
      </c>
      <c r="F9" s="45"/>
      <c r="G9" s="3"/>
      <c r="H9" s="3"/>
      <c r="I9" s="3"/>
      <c r="J9" s="3"/>
      <c r="K9" s="3"/>
      <c r="L9" s="99">
        <f>PRODUCT(L13:L17)</f>
        <v>0</v>
      </c>
      <c r="M9" s="3"/>
      <c r="N9" s="3"/>
      <c r="O9" s="104">
        <f>SUM(O13:O17)</f>
        <v>0</v>
      </c>
    </row>
    <row r="10" spans="2:15" ht="12.6" x14ac:dyDescent="0.25">
      <c r="B10" s="30"/>
      <c r="C10" s="3"/>
      <c r="D10" s="3"/>
      <c r="E10" s="3"/>
      <c r="F10" s="45"/>
      <c r="G10" s="3"/>
      <c r="H10" s="3"/>
      <c r="I10" s="3"/>
      <c r="J10" s="3"/>
      <c r="K10" s="3"/>
      <c r="L10" s="99"/>
      <c r="M10" s="3"/>
      <c r="N10" s="3"/>
      <c r="O10" s="104"/>
    </row>
    <row r="11" spans="2:15" ht="14.1" x14ac:dyDescent="0.25">
      <c r="B11" s="30"/>
      <c r="C11" s="3"/>
      <c r="D11" s="3"/>
      <c r="E11" s="50" t="s">
        <v>128</v>
      </c>
      <c r="F11" s="45"/>
      <c r="G11" s="3"/>
      <c r="H11" s="3"/>
      <c r="I11" s="3"/>
      <c r="J11" s="3"/>
      <c r="K11" s="3"/>
      <c r="L11" s="99"/>
      <c r="M11" s="3"/>
      <c r="N11" s="3"/>
      <c r="O11" s="104"/>
    </row>
    <row r="12" spans="2:15" ht="12.95" x14ac:dyDescent="0.3">
      <c r="B12" s="30"/>
      <c r="C12" s="3"/>
      <c r="D12" s="3"/>
      <c r="E12" s="3"/>
      <c r="F12" s="45"/>
      <c r="G12" s="3"/>
      <c r="H12" s="3"/>
      <c r="I12" s="3"/>
      <c r="J12" s="3"/>
      <c r="K12" s="3"/>
      <c r="L12" s="99"/>
      <c r="M12" s="51" t="str">
        <f>IF(L13=1,"Please provide rationale",IF(L13=5,"Please provide rationale","Comments (optional)"))</f>
        <v>Comments (optional)</v>
      </c>
      <c r="N12" s="51"/>
      <c r="O12" s="104"/>
    </row>
    <row r="13" spans="2:15" ht="40.5" customHeight="1" x14ac:dyDescent="0.25">
      <c r="B13" s="30"/>
      <c r="C13" s="3"/>
      <c r="D13" s="3"/>
      <c r="E13" s="82" t="s">
        <v>9</v>
      </c>
      <c r="F13" s="45"/>
      <c r="G13" s="3"/>
      <c r="H13" s="3"/>
      <c r="I13" s="3"/>
      <c r="J13" s="3"/>
      <c r="K13" s="3"/>
      <c r="L13" s="100">
        <v>0</v>
      </c>
      <c r="M13" s="120"/>
      <c r="N13" s="121"/>
      <c r="O13" s="104" t="b">
        <f>IF(M12="Please provide rationale",IF(M13="",1,0))</f>
        <v>0</v>
      </c>
    </row>
    <row r="14" spans="2:15" ht="12.95" x14ac:dyDescent="0.3">
      <c r="B14" s="30"/>
      <c r="C14" s="3"/>
      <c r="D14" s="3"/>
      <c r="E14" s="3"/>
      <c r="F14" s="45"/>
      <c r="G14" s="3"/>
      <c r="H14" s="3"/>
      <c r="I14" s="3"/>
      <c r="J14" s="3"/>
      <c r="K14" s="3"/>
      <c r="L14" s="99"/>
      <c r="M14" s="51" t="str">
        <f>IF(L15=1,"Please provide rationale",IF(L15=5,"Please provide rationale","Comments (optional)"))</f>
        <v>Comments (optional)</v>
      </c>
      <c r="N14" s="51"/>
      <c r="O14" s="104"/>
    </row>
    <row r="15" spans="2:15" ht="40.5" customHeight="1" x14ac:dyDescent="0.25">
      <c r="B15" s="30"/>
      <c r="C15" s="3"/>
      <c r="D15" s="3"/>
      <c r="E15" s="83" t="s">
        <v>10</v>
      </c>
      <c r="F15" s="45"/>
      <c r="G15" s="3"/>
      <c r="H15" s="3"/>
      <c r="I15" s="3"/>
      <c r="J15" s="3"/>
      <c r="K15" s="3"/>
      <c r="L15" s="100">
        <v>0</v>
      </c>
      <c r="M15" s="120"/>
      <c r="N15" s="121"/>
      <c r="O15" s="104" t="b">
        <f>IF(M14="Please provide rationale",IF(M15="",1,0))</f>
        <v>0</v>
      </c>
    </row>
    <row r="16" spans="2:15" ht="12.95" x14ac:dyDescent="0.3">
      <c r="B16" s="30"/>
      <c r="C16" s="3"/>
      <c r="D16" s="3"/>
      <c r="E16" s="3"/>
      <c r="F16" s="45"/>
      <c r="G16" s="3"/>
      <c r="H16" s="3"/>
      <c r="I16" s="3"/>
      <c r="J16" s="3"/>
      <c r="K16" s="3"/>
      <c r="L16" s="99"/>
      <c r="M16" s="51" t="str">
        <f>IF(L17=1,"Please provide rationale",IF(L17=5,"Please provide rationale","Comments (optional)"))</f>
        <v>Comments (optional)</v>
      </c>
      <c r="N16" s="51"/>
      <c r="O16" s="104"/>
    </row>
    <row r="17" spans="2:15" ht="40.5" customHeight="1" x14ac:dyDescent="0.25">
      <c r="B17" s="30"/>
      <c r="C17" s="3"/>
      <c r="D17" s="3"/>
      <c r="E17" s="83" t="s">
        <v>20</v>
      </c>
      <c r="F17" s="45"/>
      <c r="G17" s="3"/>
      <c r="H17" s="3"/>
      <c r="I17" s="3"/>
      <c r="J17" s="3"/>
      <c r="K17" s="3"/>
      <c r="L17" s="100">
        <v>0</v>
      </c>
      <c r="M17" s="120"/>
      <c r="N17" s="121"/>
      <c r="O17" s="104" t="b">
        <f>IF(M16="Please provide rationale",IF(M17="",1,0))</f>
        <v>0</v>
      </c>
    </row>
    <row r="18" spans="2:15" ht="20.100000000000001" customHeight="1" x14ac:dyDescent="0.25">
      <c r="B18" s="30"/>
      <c r="C18" s="3"/>
      <c r="D18" s="3"/>
      <c r="E18" s="3"/>
      <c r="F18" s="45"/>
      <c r="G18" s="3"/>
      <c r="H18" s="3"/>
      <c r="I18" s="3"/>
      <c r="J18" s="3"/>
      <c r="K18" s="3"/>
      <c r="L18" s="99"/>
      <c r="M18" s="3"/>
      <c r="N18" s="3"/>
      <c r="O18" s="104"/>
    </row>
    <row r="19" spans="2:15" ht="15.6" x14ac:dyDescent="0.35">
      <c r="B19" s="30"/>
      <c r="C19" s="3"/>
      <c r="D19" s="52" t="s">
        <v>2</v>
      </c>
      <c r="E19" s="53" t="s">
        <v>7</v>
      </c>
      <c r="F19" s="45"/>
      <c r="G19" s="3"/>
      <c r="H19" s="3"/>
      <c r="I19" s="3"/>
      <c r="J19" s="3"/>
      <c r="K19" s="3"/>
      <c r="L19" s="99">
        <f>PRODUCT(L23:L27)</f>
        <v>0</v>
      </c>
      <c r="M19" s="3"/>
      <c r="N19" s="3"/>
      <c r="O19" s="104">
        <f>SUM(O23:O27)</f>
        <v>0</v>
      </c>
    </row>
    <row r="20" spans="2:15" ht="12.6" x14ac:dyDescent="0.25">
      <c r="B20" s="30"/>
      <c r="C20" s="3"/>
      <c r="D20" s="3"/>
      <c r="E20" s="3"/>
      <c r="F20" s="45"/>
      <c r="G20" s="3"/>
      <c r="H20" s="3"/>
      <c r="I20" s="3"/>
      <c r="J20" s="3"/>
      <c r="K20" s="3"/>
      <c r="L20" s="99"/>
      <c r="M20" s="3"/>
      <c r="N20" s="3"/>
      <c r="O20" s="104"/>
    </row>
    <row r="21" spans="2:15" ht="14.1" x14ac:dyDescent="0.25">
      <c r="B21" s="30"/>
      <c r="C21" s="3"/>
      <c r="D21" s="3"/>
      <c r="E21" s="50" t="s">
        <v>128</v>
      </c>
      <c r="F21" s="45"/>
      <c r="G21" s="3"/>
      <c r="H21" s="3"/>
      <c r="I21" s="3"/>
      <c r="J21" s="3"/>
      <c r="K21" s="3"/>
      <c r="L21" s="99"/>
      <c r="M21" s="3"/>
      <c r="N21" s="3"/>
      <c r="O21" s="104"/>
    </row>
    <row r="22" spans="2:15" ht="12.95" x14ac:dyDescent="0.3">
      <c r="B22" s="30"/>
      <c r="C22" s="3"/>
      <c r="D22" s="3"/>
      <c r="E22" s="3"/>
      <c r="F22" s="45"/>
      <c r="G22" s="3"/>
      <c r="H22" s="3"/>
      <c r="I22" s="3"/>
      <c r="J22" s="3"/>
      <c r="K22" s="3"/>
      <c r="L22" s="99"/>
      <c r="M22" s="51" t="str">
        <f>IF(L23=1,"Please provide rationale",IF(L23=5,"Please provide rationale","Comments (optional)"))</f>
        <v>Comments (optional)</v>
      </c>
      <c r="N22" s="51"/>
      <c r="O22" s="104"/>
    </row>
    <row r="23" spans="2:15" ht="40.5" customHeight="1" x14ac:dyDescent="0.25">
      <c r="B23" s="30"/>
      <c r="C23" s="3"/>
      <c r="D23" s="3"/>
      <c r="E23" s="83" t="s">
        <v>164</v>
      </c>
      <c r="F23" s="45"/>
      <c r="G23" s="3"/>
      <c r="H23" s="3"/>
      <c r="I23" s="3"/>
      <c r="J23" s="3"/>
      <c r="K23" s="3"/>
      <c r="L23" s="100">
        <v>0</v>
      </c>
      <c r="M23" s="120"/>
      <c r="N23" s="121"/>
      <c r="O23" s="104" t="b">
        <f>IF(M22="Please provide rationale",IF(M23="",1,0))</f>
        <v>0</v>
      </c>
    </row>
    <row r="24" spans="2:15" ht="12.95" x14ac:dyDescent="0.3">
      <c r="B24" s="30"/>
      <c r="C24" s="3"/>
      <c r="D24" s="3"/>
      <c r="E24" s="54"/>
      <c r="F24" s="45"/>
      <c r="G24" s="3"/>
      <c r="H24" s="3"/>
      <c r="I24" s="3"/>
      <c r="J24" s="3"/>
      <c r="K24" s="3"/>
      <c r="L24" s="99"/>
      <c r="M24" s="51" t="str">
        <f>IF(L25=1,"Please provide rationale",IF(L25=5,"Please provide rationale","Comments (optional)"))</f>
        <v>Comments (optional)</v>
      </c>
      <c r="N24" s="51"/>
      <c r="O24" s="104"/>
    </row>
    <row r="25" spans="2:15" ht="40.5" customHeight="1" x14ac:dyDescent="0.25">
      <c r="B25" s="30"/>
      <c r="C25" s="3"/>
      <c r="D25" s="3"/>
      <c r="E25" s="83" t="s">
        <v>11</v>
      </c>
      <c r="F25" s="45"/>
      <c r="G25" s="3"/>
      <c r="H25" s="3"/>
      <c r="I25" s="3"/>
      <c r="J25" s="3"/>
      <c r="K25" s="3"/>
      <c r="L25" s="100">
        <v>0</v>
      </c>
      <c r="M25" s="120"/>
      <c r="N25" s="121"/>
      <c r="O25" s="104" t="b">
        <f>IF(M24="Please provide rationale",IF(M25="",1,0))</f>
        <v>0</v>
      </c>
    </row>
    <row r="26" spans="2:15" ht="12.95" x14ac:dyDescent="0.3">
      <c r="B26" s="30"/>
      <c r="C26" s="3"/>
      <c r="D26" s="3"/>
      <c r="E26" s="54"/>
      <c r="F26" s="45"/>
      <c r="G26" s="3"/>
      <c r="H26" s="3"/>
      <c r="I26" s="3"/>
      <c r="J26" s="3"/>
      <c r="K26" s="3"/>
      <c r="L26" s="99"/>
      <c r="M26" s="51" t="str">
        <f>IF(L27=1,"Please provide rationale",IF(L27=5,"Please provide rationale","Comments (optional)"))</f>
        <v>Comments (optional)</v>
      </c>
      <c r="N26" s="51"/>
      <c r="O26" s="104"/>
    </row>
    <row r="27" spans="2:15" ht="40.5" customHeight="1" x14ac:dyDescent="0.25">
      <c r="B27" s="30"/>
      <c r="C27" s="3"/>
      <c r="D27" s="3"/>
      <c r="E27" s="82" t="s">
        <v>57</v>
      </c>
      <c r="F27" s="45"/>
      <c r="G27" s="3"/>
      <c r="H27" s="3"/>
      <c r="I27" s="3"/>
      <c r="J27" s="3"/>
      <c r="K27" s="3"/>
      <c r="L27" s="100">
        <v>0</v>
      </c>
      <c r="M27" s="120"/>
      <c r="N27" s="121"/>
      <c r="O27" s="104" t="b">
        <f>IF(M26="Please provide rationale",IF(M27="",1,0))</f>
        <v>0</v>
      </c>
    </row>
    <row r="28" spans="2:15" ht="20.100000000000001" customHeight="1" x14ac:dyDescent="0.25">
      <c r="B28" s="30"/>
      <c r="C28" s="3"/>
      <c r="D28" s="3"/>
      <c r="E28" s="3"/>
      <c r="F28" s="45"/>
      <c r="G28" s="3"/>
      <c r="H28" s="3"/>
      <c r="I28" s="3"/>
      <c r="J28" s="3"/>
      <c r="K28" s="3"/>
      <c r="L28" s="99"/>
      <c r="M28" s="3"/>
      <c r="N28" s="3"/>
      <c r="O28" s="104"/>
    </row>
    <row r="29" spans="2:15" ht="15.6" x14ac:dyDescent="0.35">
      <c r="B29" s="30"/>
      <c r="C29" s="3"/>
      <c r="D29" s="52" t="s">
        <v>3</v>
      </c>
      <c r="E29" s="53" t="s">
        <v>8</v>
      </c>
      <c r="F29" s="45"/>
      <c r="G29" s="3"/>
      <c r="H29" s="3"/>
      <c r="I29" s="3"/>
      <c r="J29" s="3"/>
      <c r="K29" s="3"/>
      <c r="L29" s="99">
        <f>PRODUCT(L33:L37)</f>
        <v>0</v>
      </c>
      <c r="M29" s="3"/>
      <c r="N29" s="3"/>
      <c r="O29" s="104">
        <f>SUM(O33:O37)</f>
        <v>0</v>
      </c>
    </row>
    <row r="30" spans="2:15" ht="12.6" x14ac:dyDescent="0.25">
      <c r="B30" s="30"/>
      <c r="C30" s="3"/>
      <c r="D30" s="3"/>
      <c r="E30" s="3"/>
      <c r="F30" s="45"/>
      <c r="G30" s="3"/>
      <c r="H30" s="3"/>
      <c r="I30" s="3"/>
      <c r="J30" s="3"/>
      <c r="K30" s="3"/>
      <c r="L30" s="99"/>
      <c r="M30" s="3"/>
      <c r="N30" s="3"/>
      <c r="O30" s="104"/>
    </row>
    <row r="31" spans="2:15" ht="14.1" x14ac:dyDescent="0.25">
      <c r="B31" s="30"/>
      <c r="C31" s="3"/>
      <c r="D31" s="3"/>
      <c r="E31" s="50" t="s">
        <v>128</v>
      </c>
      <c r="F31" s="45"/>
      <c r="G31" s="3"/>
      <c r="H31" s="3"/>
      <c r="I31" s="3"/>
      <c r="J31" s="3"/>
      <c r="K31" s="3"/>
      <c r="L31" s="99"/>
      <c r="M31" s="3"/>
      <c r="N31" s="3"/>
      <c r="O31" s="104"/>
    </row>
    <row r="32" spans="2:15" ht="12.95" x14ac:dyDescent="0.3">
      <c r="B32" s="30"/>
      <c r="C32" s="3"/>
      <c r="D32" s="3"/>
      <c r="E32" s="3"/>
      <c r="F32" s="45"/>
      <c r="G32" s="3"/>
      <c r="H32" s="3"/>
      <c r="I32" s="3"/>
      <c r="J32" s="3"/>
      <c r="K32" s="3"/>
      <c r="L32" s="99"/>
      <c r="M32" s="51" t="str">
        <f>IF(L33=1,"Please provide rationale",IF(L33=5,"Please provide rationale","Comments (optional)"))</f>
        <v>Comments (optional)</v>
      </c>
      <c r="N32" s="51"/>
      <c r="O32" s="104"/>
    </row>
    <row r="33" spans="2:15" ht="40.5" customHeight="1" x14ac:dyDescent="0.25">
      <c r="B33" s="30"/>
      <c r="C33" s="3"/>
      <c r="D33" s="3"/>
      <c r="E33" s="82" t="s">
        <v>12</v>
      </c>
      <c r="F33" s="45"/>
      <c r="G33" s="3"/>
      <c r="H33" s="3"/>
      <c r="I33" s="3"/>
      <c r="J33" s="3"/>
      <c r="K33" s="3"/>
      <c r="L33" s="100">
        <v>0</v>
      </c>
      <c r="M33" s="120"/>
      <c r="N33" s="121"/>
      <c r="O33" s="104" t="b">
        <f>IF(M32="Please provide rationale",IF(M33="",1,0))</f>
        <v>0</v>
      </c>
    </row>
    <row r="34" spans="2:15" ht="12.95" x14ac:dyDescent="0.3">
      <c r="B34" s="30"/>
      <c r="C34" s="3"/>
      <c r="D34" s="3"/>
      <c r="E34" s="54"/>
      <c r="F34" s="45"/>
      <c r="G34" s="3"/>
      <c r="H34" s="3"/>
      <c r="I34" s="3"/>
      <c r="J34" s="3"/>
      <c r="K34" s="3"/>
      <c r="L34" s="99"/>
      <c r="M34" s="51" t="str">
        <f>IF(L35=1,"Please provide rationale",IF(L35=5,"Please provide rationale","Comments (optional)"))</f>
        <v>Comments (optional)</v>
      </c>
      <c r="N34" s="51"/>
      <c r="O34" s="104"/>
    </row>
    <row r="35" spans="2:15" ht="40.5" customHeight="1" x14ac:dyDescent="0.25">
      <c r="B35" s="30"/>
      <c r="C35" s="3"/>
      <c r="D35" s="3"/>
      <c r="E35" s="83" t="s">
        <v>13</v>
      </c>
      <c r="F35" s="45"/>
      <c r="G35" s="3"/>
      <c r="H35" s="3"/>
      <c r="I35" s="3"/>
      <c r="J35" s="3"/>
      <c r="K35" s="3"/>
      <c r="L35" s="100">
        <v>0</v>
      </c>
      <c r="M35" s="120"/>
      <c r="N35" s="121"/>
      <c r="O35" s="104" t="b">
        <f>IF(M34="Please provide rationale",IF(M35="",1,0))</f>
        <v>0</v>
      </c>
    </row>
    <row r="36" spans="2:15" ht="12.95" x14ac:dyDescent="0.3">
      <c r="B36" s="30"/>
      <c r="C36" s="3"/>
      <c r="D36" s="3"/>
      <c r="E36" s="54"/>
      <c r="F36" s="45"/>
      <c r="G36" s="3"/>
      <c r="H36" s="3"/>
      <c r="I36" s="3"/>
      <c r="J36" s="3"/>
      <c r="K36" s="3"/>
      <c r="L36" s="99"/>
      <c r="M36" s="51" t="str">
        <f>IF(L37=1,"Please provide rationale",IF(L37=5,"Please provide rationale","Comments (optional)"))</f>
        <v>Comments (optional)</v>
      </c>
      <c r="N36" s="51"/>
      <c r="O36" s="104"/>
    </row>
    <row r="37" spans="2:15" ht="40.5" customHeight="1" x14ac:dyDescent="0.25">
      <c r="B37" s="30"/>
      <c r="C37" s="3"/>
      <c r="D37" s="3"/>
      <c r="E37" s="83" t="s">
        <v>21</v>
      </c>
      <c r="F37" s="45"/>
      <c r="G37" s="3"/>
      <c r="H37" s="3"/>
      <c r="I37" s="3"/>
      <c r="J37" s="3"/>
      <c r="K37" s="3"/>
      <c r="L37" s="100">
        <v>0</v>
      </c>
      <c r="M37" s="120"/>
      <c r="N37" s="121"/>
      <c r="O37" s="104" t="b">
        <f>IF(M36="Please provide rationale",IF(M37="",1,0))</f>
        <v>0</v>
      </c>
    </row>
    <row r="38" spans="2:15" ht="20.100000000000001" customHeight="1" x14ac:dyDescent="0.25">
      <c r="B38" s="30"/>
      <c r="C38" s="3"/>
      <c r="D38" s="3"/>
      <c r="E38" s="3"/>
      <c r="F38" s="45"/>
      <c r="G38" s="3"/>
      <c r="H38" s="3"/>
      <c r="I38" s="3"/>
      <c r="J38" s="3"/>
      <c r="K38" s="3"/>
      <c r="L38" s="99"/>
      <c r="M38" s="3"/>
      <c r="N38" s="3"/>
      <c r="O38" s="104"/>
    </row>
    <row r="39" spans="2:15" ht="15.6" x14ac:dyDescent="0.35">
      <c r="B39" s="30"/>
      <c r="C39" s="3"/>
      <c r="D39" s="52" t="s">
        <v>22</v>
      </c>
      <c r="E39" s="53" t="s">
        <v>27</v>
      </c>
      <c r="F39" s="45"/>
      <c r="G39" s="3"/>
      <c r="H39" s="3"/>
      <c r="I39" s="3"/>
      <c r="J39" s="3"/>
      <c r="K39" s="3"/>
      <c r="L39" s="99"/>
      <c r="M39" s="3"/>
      <c r="N39" s="3"/>
      <c r="O39" s="104"/>
    </row>
    <row r="40" spans="2:15" ht="12.6" x14ac:dyDescent="0.25">
      <c r="B40" s="30"/>
      <c r="C40" s="3"/>
      <c r="D40" s="3"/>
      <c r="E40" s="3"/>
      <c r="F40" s="45"/>
      <c r="G40" s="3"/>
      <c r="H40" s="3"/>
      <c r="I40" s="3"/>
      <c r="J40" s="3"/>
      <c r="K40" s="3"/>
      <c r="L40" s="99"/>
      <c r="M40" s="3"/>
      <c r="N40" s="3"/>
      <c r="O40" s="104"/>
    </row>
    <row r="41" spans="2:15" ht="14.1" x14ac:dyDescent="0.25">
      <c r="B41" s="30"/>
      <c r="C41" s="3"/>
      <c r="D41" s="3"/>
      <c r="E41" s="50" t="s">
        <v>54</v>
      </c>
      <c r="F41" s="45"/>
      <c r="G41" s="5"/>
      <c r="H41" s="5"/>
      <c r="I41" s="5"/>
      <c r="J41" s="5"/>
      <c r="K41" s="5"/>
      <c r="L41" s="99"/>
      <c r="M41" s="3"/>
      <c r="N41" s="3"/>
      <c r="O41" s="104"/>
    </row>
    <row r="42" spans="2:15" ht="12.75" customHeight="1" x14ac:dyDescent="0.25">
      <c r="B42" s="30"/>
      <c r="C42" s="3"/>
      <c r="D42" s="3"/>
      <c r="E42" s="55"/>
      <c r="F42" s="45"/>
      <c r="G42" s="5"/>
      <c r="H42" s="5"/>
      <c r="I42" s="5"/>
      <c r="J42" s="5"/>
      <c r="K42" s="5"/>
      <c r="L42" s="99"/>
      <c r="M42" s="3"/>
      <c r="N42" s="3"/>
      <c r="O42" s="104"/>
    </row>
    <row r="43" spans="2:15" ht="12.75" customHeight="1" x14ac:dyDescent="0.25">
      <c r="B43" s="30"/>
      <c r="C43" s="3"/>
      <c r="D43" s="3"/>
      <c r="E43" s="138" t="s">
        <v>28</v>
      </c>
      <c r="F43" s="138"/>
      <c r="G43" s="138"/>
      <c r="H43" s="138"/>
      <c r="I43" s="138"/>
      <c r="J43" s="138"/>
      <c r="K43" s="138"/>
      <c r="L43" s="99"/>
      <c r="M43" s="3"/>
      <c r="N43" s="3"/>
      <c r="O43" s="104"/>
    </row>
    <row r="44" spans="2:15" ht="12.95" x14ac:dyDescent="0.3">
      <c r="B44" s="30"/>
      <c r="C44" s="3"/>
      <c r="D44" s="3"/>
      <c r="E44" s="3"/>
      <c r="F44" s="45"/>
      <c r="G44" s="2"/>
      <c r="H44" s="2"/>
      <c r="I44" s="2"/>
      <c r="J44" s="2"/>
      <c r="K44" s="2"/>
      <c r="L44" s="99"/>
      <c r="M44" s="122" t="s">
        <v>114</v>
      </c>
      <c r="N44" s="122"/>
      <c r="O44" s="104"/>
    </row>
    <row r="45" spans="2:15" ht="13.5" thickBot="1" x14ac:dyDescent="0.25">
      <c r="B45" s="30"/>
      <c r="C45" s="3"/>
      <c r="D45" s="3"/>
      <c r="E45" s="129"/>
      <c r="F45" s="130"/>
      <c r="G45" s="130"/>
      <c r="H45" s="130"/>
      <c r="I45" s="130"/>
      <c r="J45" s="130"/>
      <c r="K45" s="131"/>
      <c r="L45" s="99"/>
      <c r="M45" s="3"/>
      <c r="N45" s="3"/>
      <c r="O45" s="104"/>
    </row>
    <row r="46" spans="2:15" ht="15.75" thickBot="1" x14ac:dyDescent="0.3">
      <c r="B46" s="30"/>
      <c r="C46" s="3"/>
      <c r="D46" s="3"/>
      <c r="E46" s="132"/>
      <c r="F46" s="133"/>
      <c r="G46" s="133"/>
      <c r="H46" s="133"/>
      <c r="I46" s="133"/>
      <c r="J46" s="133"/>
      <c r="K46" s="134"/>
      <c r="L46" s="99"/>
      <c r="M46" s="125" t="s">
        <v>110</v>
      </c>
      <c r="N46" s="126"/>
      <c r="O46" s="104"/>
    </row>
    <row r="47" spans="2:15" ht="13.5" thickBot="1" x14ac:dyDescent="0.25">
      <c r="B47" s="30"/>
      <c r="C47" s="3"/>
      <c r="D47" s="3"/>
      <c r="E47" s="132"/>
      <c r="F47" s="133"/>
      <c r="G47" s="133"/>
      <c r="H47" s="133"/>
      <c r="I47" s="133"/>
      <c r="J47" s="133"/>
      <c r="K47" s="134"/>
      <c r="L47" s="99"/>
      <c r="M47" s="3"/>
      <c r="N47" s="3"/>
      <c r="O47" s="104"/>
    </row>
    <row r="48" spans="2:15" ht="15.75" thickBot="1" x14ac:dyDescent="0.3">
      <c r="B48" s="30"/>
      <c r="C48" s="3"/>
      <c r="D48" s="3"/>
      <c r="E48" s="132"/>
      <c r="F48" s="133"/>
      <c r="G48" s="133"/>
      <c r="H48" s="133"/>
      <c r="I48" s="133"/>
      <c r="J48" s="133"/>
      <c r="K48" s="134"/>
      <c r="L48" s="99"/>
      <c r="M48" s="123" t="s">
        <v>111</v>
      </c>
      <c r="N48" s="124"/>
      <c r="O48" s="104"/>
    </row>
    <row r="49" spans="2:15" ht="13.5" thickBot="1" x14ac:dyDescent="0.25">
      <c r="B49" s="30"/>
      <c r="C49" s="3"/>
      <c r="D49" s="3"/>
      <c r="E49" s="132"/>
      <c r="F49" s="133"/>
      <c r="G49" s="133"/>
      <c r="H49" s="133"/>
      <c r="I49" s="133"/>
      <c r="J49" s="133"/>
      <c r="K49" s="134"/>
      <c r="L49" s="99"/>
      <c r="M49" s="3"/>
      <c r="N49" s="3"/>
      <c r="O49" s="104"/>
    </row>
    <row r="50" spans="2:15" ht="15.75" thickBot="1" x14ac:dyDescent="0.3">
      <c r="B50" s="30"/>
      <c r="C50" s="3"/>
      <c r="D50" s="3"/>
      <c r="E50" s="132"/>
      <c r="F50" s="133"/>
      <c r="G50" s="133"/>
      <c r="H50" s="133"/>
      <c r="I50" s="133"/>
      <c r="J50" s="133"/>
      <c r="K50" s="134"/>
      <c r="L50" s="99"/>
      <c r="M50" s="125" t="s">
        <v>113</v>
      </c>
      <c r="N50" s="126"/>
      <c r="O50" s="104"/>
    </row>
    <row r="51" spans="2:15" ht="13.5" thickBot="1" x14ac:dyDescent="0.25">
      <c r="B51" s="30"/>
      <c r="C51" s="3"/>
      <c r="D51" s="3"/>
      <c r="E51" s="132"/>
      <c r="F51" s="133"/>
      <c r="G51" s="133"/>
      <c r="H51" s="133"/>
      <c r="I51" s="133"/>
      <c r="J51" s="133"/>
      <c r="K51" s="134"/>
      <c r="L51" s="99"/>
      <c r="M51" s="3"/>
      <c r="N51" s="3"/>
      <c r="O51" s="104"/>
    </row>
    <row r="52" spans="2:15" ht="15.75" thickBot="1" x14ac:dyDescent="0.3">
      <c r="B52" s="30"/>
      <c r="C52" s="3"/>
      <c r="D52" s="3"/>
      <c r="E52" s="135"/>
      <c r="F52" s="136"/>
      <c r="G52" s="136"/>
      <c r="H52" s="136"/>
      <c r="I52" s="136"/>
      <c r="J52" s="136"/>
      <c r="K52" s="137"/>
      <c r="L52" s="99"/>
      <c r="M52" s="125" t="s">
        <v>112</v>
      </c>
      <c r="N52" s="126"/>
      <c r="O52" s="104"/>
    </row>
    <row r="53" spans="2:15" ht="12.6" x14ac:dyDescent="0.25">
      <c r="B53" s="30"/>
      <c r="C53" s="3"/>
      <c r="D53" s="3"/>
      <c r="E53" s="3"/>
      <c r="F53" s="45"/>
      <c r="G53" s="3"/>
      <c r="H53" s="3"/>
      <c r="I53" s="3"/>
      <c r="J53" s="3"/>
      <c r="K53" s="3"/>
      <c r="L53" s="99"/>
      <c r="M53" s="3"/>
      <c r="N53" s="3"/>
      <c r="O53" s="104"/>
    </row>
    <row r="54" spans="2:15" ht="12.6" x14ac:dyDescent="0.25">
      <c r="B54" s="30"/>
      <c r="C54" s="3"/>
      <c r="D54" s="3"/>
      <c r="E54" s="3"/>
      <c r="F54" s="45"/>
      <c r="G54" s="3"/>
      <c r="H54" s="3"/>
      <c r="I54" s="3"/>
      <c r="J54" s="3"/>
      <c r="K54" s="3"/>
      <c r="L54" s="99"/>
      <c r="M54" s="3"/>
      <c r="N54" s="3"/>
      <c r="O54" s="104"/>
    </row>
    <row r="55" spans="2:15" ht="12.95" thickBot="1" x14ac:dyDescent="0.3">
      <c r="B55" s="30"/>
      <c r="C55" s="3"/>
      <c r="D55" s="3"/>
      <c r="E55" s="3"/>
      <c r="F55" s="45"/>
      <c r="G55" s="3"/>
      <c r="H55" s="3"/>
      <c r="I55" s="3"/>
      <c r="J55" s="3"/>
      <c r="K55" s="3"/>
      <c r="L55" s="99"/>
      <c r="M55" s="3"/>
      <c r="N55" s="3"/>
      <c r="O55" s="104"/>
    </row>
    <row r="56" spans="2:15" ht="12.75" customHeight="1" x14ac:dyDescent="0.2">
      <c r="B56" s="30"/>
      <c r="C56" s="3"/>
      <c r="D56" s="3"/>
      <c r="E56" s="3"/>
      <c r="F56" s="45"/>
      <c r="G56" s="127" t="s">
        <v>35</v>
      </c>
      <c r="H56" s="117"/>
      <c r="I56" s="3"/>
      <c r="J56" s="127" t="s">
        <v>34</v>
      </c>
      <c r="K56" s="117"/>
      <c r="L56" s="99"/>
      <c r="M56" s="3"/>
      <c r="N56" s="3"/>
      <c r="O56" s="104"/>
    </row>
    <row r="57" spans="2:15" ht="13.5" customHeight="1" thickBot="1" x14ac:dyDescent="0.25">
      <c r="B57" s="30"/>
      <c r="C57" s="3"/>
      <c r="D57" s="3"/>
      <c r="E57" s="3"/>
      <c r="F57" s="45"/>
      <c r="G57" s="128"/>
      <c r="H57" s="119"/>
      <c r="I57" s="3"/>
      <c r="J57" s="128"/>
      <c r="K57" s="119"/>
      <c r="L57" s="99"/>
      <c r="M57" s="3"/>
      <c r="N57" s="3"/>
      <c r="O57" s="104"/>
    </row>
    <row r="58" spans="2:15" ht="12.6" x14ac:dyDescent="0.25">
      <c r="B58" s="35"/>
      <c r="C58" s="37"/>
      <c r="D58" s="37"/>
      <c r="E58" s="37"/>
      <c r="F58" s="56"/>
      <c r="G58" s="37"/>
      <c r="H58" s="37"/>
      <c r="I58" s="37"/>
      <c r="J58" s="37"/>
      <c r="K58" s="37"/>
      <c r="L58" s="101"/>
      <c r="M58" s="37"/>
      <c r="N58" s="37"/>
      <c r="O58" s="72"/>
    </row>
    <row r="59" spans="2:15" ht="12.75" customHeight="1" x14ac:dyDescent="0.25">
      <c r="L59" s="105"/>
    </row>
    <row r="60" spans="2:15" ht="13.5" customHeight="1" x14ac:dyDescent="0.25">
      <c r="L60" s="105"/>
    </row>
    <row r="61" spans="2:15" ht="12.6" x14ac:dyDescent="0.25">
      <c r="L61" s="105"/>
    </row>
    <row r="62" spans="2:15" ht="12.6" x14ac:dyDescent="0.25">
      <c r="L62" s="105"/>
    </row>
    <row r="63" spans="2:15" ht="12.6" x14ac:dyDescent="0.25">
      <c r="L63" s="105"/>
    </row>
    <row r="64" spans="2:15" ht="12.6" x14ac:dyDescent="0.25">
      <c r="L64" s="105"/>
    </row>
  </sheetData>
  <sheetProtection algorithmName="SHA-512" hashValue="cosrf7gvOzrecXHtHOB7DkzmndKjF7vqBikKooWJWOcAnJ4fdqtDXeQxVSEYgofjSjX5vd44hbgGvwJqGvH5GA==" saltValue="Iayo/9ni5aS0EsLoa8dBWQ==" spinCount="100000" sheet="1" selectLockedCells="1"/>
  <mergeCells count="18">
    <mergeCell ref="M50:N50"/>
    <mergeCell ref="M52:N52"/>
    <mergeCell ref="G56:H57"/>
    <mergeCell ref="J56:K57"/>
    <mergeCell ref="M13:N13"/>
    <mergeCell ref="M15:N15"/>
    <mergeCell ref="M17:N17"/>
    <mergeCell ref="M23:N23"/>
    <mergeCell ref="M25:N25"/>
    <mergeCell ref="M27:N27"/>
    <mergeCell ref="M33:N33"/>
    <mergeCell ref="M35:N35"/>
    <mergeCell ref="M37:N37"/>
    <mergeCell ref="E45:K52"/>
    <mergeCell ref="E43:K43"/>
    <mergeCell ref="M44:N44"/>
    <mergeCell ref="M46:N46"/>
    <mergeCell ref="M48:N48"/>
  </mergeCells>
  <conditionalFormatting sqref="M12:N12">
    <cfRule type="expression" dxfId="447" priority="63">
      <formula>$O13=1</formula>
    </cfRule>
  </conditionalFormatting>
  <conditionalFormatting sqref="M13">
    <cfRule type="expression" dxfId="446" priority="62">
      <formula>$O13=1</formula>
    </cfRule>
  </conditionalFormatting>
  <conditionalFormatting sqref="M14:N14">
    <cfRule type="expression" dxfId="445" priority="61">
      <formula>$O15=1</formula>
    </cfRule>
  </conditionalFormatting>
  <conditionalFormatting sqref="M15">
    <cfRule type="expression" dxfId="444" priority="60">
      <formula>$O15=1</formula>
    </cfRule>
  </conditionalFormatting>
  <conditionalFormatting sqref="M16:N16">
    <cfRule type="expression" dxfId="443" priority="59">
      <formula>$O17=1</formula>
    </cfRule>
  </conditionalFormatting>
  <conditionalFormatting sqref="M17">
    <cfRule type="expression" dxfId="442" priority="58">
      <formula>$O17=1</formula>
    </cfRule>
  </conditionalFormatting>
  <conditionalFormatting sqref="M22:N22">
    <cfRule type="expression" dxfId="441" priority="57">
      <formula>$O23=1</formula>
    </cfRule>
  </conditionalFormatting>
  <conditionalFormatting sqref="M23">
    <cfRule type="expression" dxfId="440" priority="56">
      <formula>$O23=1</formula>
    </cfRule>
  </conditionalFormatting>
  <conditionalFormatting sqref="M24:N24">
    <cfRule type="expression" dxfId="439" priority="55">
      <formula>$O25=1</formula>
    </cfRule>
  </conditionalFormatting>
  <conditionalFormatting sqref="M25">
    <cfRule type="expression" dxfId="438" priority="54">
      <formula>$O25=1</formula>
    </cfRule>
  </conditionalFormatting>
  <conditionalFormatting sqref="M26:N26">
    <cfRule type="expression" dxfId="437" priority="53">
      <formula>$O27=1</formula>
    </cfRule>
  </conditionalFormatting>
  <conditionalFormatting sqref="M27">
    <cfRule type="expression" dxfId="436" priority="52">
      <formula>$O27=1</formula>
    </cfRule>
  </conditionalFormatting>
  <conditionalFormatting sqref="M32:N32">
    <cfRule type="expression" dxfId="435" priority="51">
      <formula>$O33=1</formula>
    </cfRule>
  </conditionalFormatting>
  <conditionalFormatting sqref="M33">
    <cfRule type="expression" dxfId="434" priority="50">
      <formula>$O33=1</formula>
    </cfRule>
  </conditionalFormatting>
  <conditionalFormatting sqref="M34:N34">
    <cfRule type="expression" dxfId="433" priority="49">
      <formula>$O35=1</formula>
    </cfRule>
  </conditionalFormatting>
  <conditionalFormatting sqref="M35">
    <cfRule type="expression" dxfId="432" priority="48">
      <formula>$O35=1</formula>
    </cfRule>
  </conditionalFormatting>
  <conditionalFormatting sqref="M36:N36">
    <cfRule type="expression" dxfId="431" priority="47">
      <formula>$O37=1</formula>
    </cfRule>
  </conditionalFormatting>
  <conditionalFormatting sqref="M37">
    <cfRule type="expression" dxfId="430" priority="46">
      <formula>$O37=1</formula>
    </cfRule>
  </conditionalFormatting>
  <conditionalFormatting sqref="G13:K13">
    <cfRule type="expression" dxfId="429" priority="41">
      <formula>$L13=5</formula>
    </cfRule>
    <cfRule type="expression" dxfId="428" priority="42">
      <formula>$L13=4</formula>
    </cfRule>
    <cfRule type="expression" dxfId="427" priority="43">
      <formula>$L13=3</formula>
    </cfRule>
    <cfRule type="expression" dxfId="426" priority="44">
      <formula>$L13=2</formula>
    </cfRule>
    <cfRule type="expression" dxfId="425" priority="45">
      <formula>$L13=1</formula>
    </cfRule>
  </conditionalFormatting>
  <conditionalFormatting sqref="G15:K15">
    <cfRule type="expression" dxfId="424" priority="36">
      <formula>$L15=5</formula>
    </cfRule>
    <cfRule type="expression" dxfId="423" priority="37">
      <formula>$L15=4</formula>
    </cfRule>
    <cfRule type="expression" dxfId="422" priority="38">
      <formula>$L15=3</formula>
    </cfRule>
    <cfRule type="expression" dxfId="421" priority="39">
      <formula>$L15=2</formula>
    </cfRule>
    <cfRule type="expression" dxfId="420" priority="40">
      <formula>$L15=1</formula>
    </cfRule>
  </conditionalFormatting>
  <conditionalFormatting sqref="G17:K17">
    <cfRule type="expression" dxfId="419" priority="31">
      <formula>$L17=5</formula>
    </cfRule>
    <cfRule type="expression" dxfId="418" priority="32">
      <formula>$L17=4</formula>
    </cfRule>
    <cfRule type="expression" dxfId="417" priority="33">
      <formula>$L17=3</formula>
    </cfRule>
    <cfRule type="expression" dxfId="416" priority="34">
      <formula>$L17=2</formula>
    </cfRule>
    <cfRule type="expression" dxfId="415" priority="35">
      <formula>$L17=1</formula>
    </cfRule>
  </conditionalFormatting>
  <conditionalFormatting sqref="G23:K23">
    <cfRule type="expression" dxfId="414" priority="26">
      <formula>$L23=5</formula>
    </cfRule>
    <cfRule type="expression" dxfId="413" priority="27">
      <formula>$L23=4</formula>
    </cfRule>
    <cfRule type="expression" dxfId="412" priority="28">
      <formula>$L23=3</formula>
    </cfRule>
    <cfRule type="expression" dxfId="411" priority="29">
      <formula>$L23=2</formula>
    </cfRule>
    <cfRule type="expression" dxfId="410" priority="30">
      <formula>$L23=1</formula>
    </cfRule>
  </conditionalFormatting>
  <conditionalFormatting sqref="G25:K25">
    <cfRule type="expression" dxfId="409" priority="21">
      <formula>$L25=5</formula>
    </cfRule>
    <cfRule type="expression" dxfId="408" priority="22">
      <formula>$L25=4</formula>
    </cfRule>
    <cfRule type="expression" dxfId="407" priority="23">
      <formula>$L25=3</formula>
    </cfRule>
    <cfRule type="expression" dxfId="406" priority="24">
      <formula>$L25=2</formula>
    </cfRule>
    <cfRule type="expression" dxfId="405" priority="25">
      <formula>$L25=1</formula>
    </cfRule>
  </conditionalFormatting>
  <conditionalFormatting sqref="G27:K27">
    <cfRule type="expression" dxfId="404" priority="16">
      <formula>$L27=5</formula>
    </cfRule>
    <cfRule type="expression" dxfId="403" priority="17">
      <formula>$L27=4</formula>
    </cfRule>
    <cfRule type="expression" dxfId="402" priority="18">
      <formula>$L27=3</formula>
    </cfRule>
    <cfRule type="expression" dxfId="401" priority="19">
      <formula>$L27=2</formula>
    </cfRule>
    <cfRule type="expression" dxfId="400" priority="20">
      <formula>$L27=1</formula>
    </cfRule>
  </conditionalFormatting>
  <conditionalFormatting sqref="G33:K33">
    <cfRule type="expression" dxfId="399" priority="11">
      <formula>$L33=5</formula>
    </cfRule>
    <cfRule type="expression" dxfId="398" priority="12">
      <formula>$L33=4</formula>
    </cfRule>
    <cfRule type="expression" dxfId="397" priority="13">
      <formula>$L33=3</formula>
    </cfRule>
    <cfRule type="expression" dxfId="396" priority="14">
      <formula>$L33=2</formula>
    </cfRule>
    <cfRule type="expression" dxfId="395" priority="15">
      <formula>$L33=1</formula>
    </cfRule>
  </conditionalFormatting>
  <conditionalFormatting sqref="G35:K35">
    <cfRule type="expression" dxfId="394" priority="6">
      <formula>$L35=5</formula>
    </cfRule>
    <cfRule type="expression" dxfId="393" priority="7">
      <formula>$L35=4</formula>
    </cfRule>
    <cfRule type="expression" dxfId="392" priority="8">
      <formula>$L35=3</formula>
    </cfRule>
    <cfRule type="expression" dxfId="391" priority="9">
      <formula>$L35=2</formula>
    </cfRule>
    <cfRule type="expression" dxfId="390" priority="10">
      <formula>$L35=1</formula>
    </cfRule>
  </conditionalFormatting>
  <conditionalFormatting sqref="G37:K37">
    <cfRule type="expression" dxfId="389" priority="1">
      <formula>$L37=5</formula>
    </cfRule>
    <cfRule type="expression" dxfId="388" priority="2">
      <formula>$L37=4</formula>
    </cfRule>
    <cfRule type="expression" dxfId="387" priority="3">
      <formula>$L37=3</formula>
    </cfRule>
    <cfRule type="expression" dxfId="386" priority="4">
      <formula>$L37=2</formula>
    </cfRule>
    <cfRule type="expression" dxfId="385" priority="5">
      <formula>$L37=1</formula>
    </cfRule>
  </conditionalFormatting>
  <dataValidations count="1">
    <dataValidation type="whole" allowBlank="1" showInputMessage="1" showErrorMessage="1" sqref="L13 L15 L17 L23 L25 L27 L33 L35 L37">
      <formula1>0</formula1>
      <formula2>5</formula2>
    </dataValidation>
  </dataValidations>
  <hyperlinks>
    <hyperlink ref="G56" location="'Asset GN'!A1" display="'Asset GN'!A1"/>
    <hyperlink ref="J56" location="'Asset GN'!A1" display="'Asset GN'!A1"/>
    <hyperlink ref="G56:H57" location="Social!C3" display="Back"/>
    <hyperlink ref="J56:K57" location="Environment!C3" display="Next"/>
    <hyperlink ref="M46:N46" location="Social!C3" display="Social"/>
    <hyperlink ref="M48:N48" location="Economic!C3" display="Economic"/>
    <hyperlink ref="M50:N50" location="Environment!C3" display="Environment"/>
    <hyperlink ref="M52:N52" location="Adaptation!C3" display="Adaptation"/>
  </hyperlinks>
  <pageMargins left="0.25" right="0.25" top="0.75" bottom="0.75" header="0.3" footer="0.3"/>
  <pageSetup paperSize="9" scale="46" fitToHeight="0" orientation="portrait" horizontalDpi="1200" verticalDpi="1200" r:id="rId1"/>
  <colBreaks count="1" manualBreakCount="1">
    <brk id="14" max="1048575" man="1"/>
  </colBreaks>
  <ignoredErrors>
    <ignoredError sqref="D28:D29 D9:D15 D18:D25 D39"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7169" r:id="rId4" name="Group Box 1">
              <controlPr defaultSize="0" autoFill="0" autoPict="0">
                <anchor moveWithCells="1">
                  <from>
                    <xdr:col>6</xdr:col>
                    <xdr:colOff>0</xdr:colOff>
                    <xdr:row>13</xdr:row>
                    <xdr:rowOff>161925</xdr:rowOff>
                  </from>
                  <to>
                    <xdr:col>11</xdr:col>
                    <xdr:colOff>0</xdr:colOff>
                    <xdr:row>15</xdr:row>
                    <xdr:rowOff>0</xdr:rowOff>
                  </to>
                </anchor>
              </controlPr>
            </control>
          </mc:Choice>
        </mc:AlternateContent>
        <mc:AlternateContent xmlns:mc="http://schemas.openxmlformats.org/markup-compatibility/2006">
          <mc:Choice Requires="x14">
            <control shapeId="7170" r:id="rId5" name="Option Button 2">
              <controlPr defaultSize="0" autoFill="0" autoLine="0" autoPict="0">
                <anchor moveWithCells="1">
                  <from>
                    <xdr:col>6</xdr:col>
                    <xdr:colOff>200025</xdr:colOff>
                    <xdr:row>14</xdr:row>
                    <xdr:rowOff>123825</xdr:rowOff>
                  </from>
                  <to>
                    <xdr:col>6</xdr:col>
                    <xdr:colOff>504825</xdr:colOff>
                    <xdr:row>14</xdr:row>
                    <xdr:rowOff>352425</xdr:rowOff>
                  </to>
                </anchor>
              </controlPr>
            </control>
          </mc:Choice>
        </mc:AlternateContent>
        <mc:AlternateContent xmlns:mc="http://schemas.openxmlformats.org/markup-compatibility/2006">
          <mc:Choice Requires="x14">
            <control shapeId="7171" r:id="rId6" name="Option Button 3">
              <controlPr defaultSize="0" autoFill="0" autoLine="0" autoPict="0">
                <anchor moveWithCells="1">
                  <from>
                    <xdr:col>7</xdr:col>
                    <xdr:colOff>200025</xdr:colOff>
                    <xdr:row>14</xdr:row>
                    <xdr:rowOff>123825</xdr:rowOff>
                  </from>
                  <to>
                    <xdr:col>7</xdr:col>
                    <xdr:colOff>504825</xdr:colOff>
                    <xdr:row>14</xdr:row>
                    <xdr:rowOff>352425</xdr:rowOff>
                  </to>
                </anchor>
              </controlPr>
            </control>
          </mc:Choice>
        </mc:AlternateContent>
        <mc:AlternateContent xmlns:mc="http://schemas.openxmlformats.org/markup-compatibility/2006">
          <mc:Choice Requires="x14">
            <control shapeId="7172" r:id="rId7" name="Option Button 4">
              <controlPr defaultSize="0" autoFill="0" autoLine="0" autoPict="0">
                <anchor moveWithCells="1">
                  <from>
                    <xdr:col>8</xdr:col>
                    <xdr:colOff>200025</xdr:colOff>
                    <xdr:row>14</xdr:row>
                    <xdr:rowOff>123825</xdr:rowOff>
                  </from>
                  <to>
                    <xdr:col>8</xdr:col>
                    <xdr:colOff>504825</xdr:colOff>
                    <xdr:row>14</xdr:row>
                    <xdr:rowOff>352425</xdr:rowOff>
                  </to>
                </anchor>
              </controlPr>
            </control>
          </mc:Choice>
        </mc:AlternateContent>
        <mc:AlternateContent xmlns:mc="http://schemas.openxmlformats.org/markup-compatibility/2006">
          <mc:Choice Requires="x14">
            <control shapeId="7173" r:id="rId8" name="Option Button 5">
              <controlPr defaultSize="0" autoFill="0" autoLine="0" autoPict="0">
                <anchor moveWithCells="1">
                  <from>
                    <xdr:col>9</xdr:col>
                    <xdr:colOff>200025</xdr:colOff>
                    <xdr:row>14</xdr:row>
                    <xdr:rowOff>123825</xdr:rowOff>
                  </from>
                  <to>
                    <xdr:col>9</xdr:col>
                    <xdr:colOff>504825</xdr:colOff>
                    <xdr:row>14</xdr:row>
                    <xdr:rowOff>352425</xdr:rowOff>
                  </to>
                </anchor>
              </controlPr>
            </control>
          </mc:Choice>
        </mc:AlternateContent>
        <mc:AlternateContent xmlns:mc="http://schemas.openxmlformats.org/markup-compatibility/2006">
          <mc:Choice Requires="x14">
            <control shapeId="7174" r:id="rId9" name="Option Button 6">
              <controlPr defaultSize="0" autoFill="0" autoLine="0" autoPict="0">
                <anchor moveWithCells="1">
                  <from>
                    <xdr:col>10</xdr:col>
                    <xdr:colOff>200025</xdr:colOff>
                    <xdr:row>14</xdr:row>
                    <xdr:rowOff>123825</xdr:rowOff>
                  </from>
                  <to>
                    <xdr:col>10</xdr:col>
                    <xdr:colOff>504825</xdr:colOff>
                    <xdr:row>14</xdr:row>
                    <xdr:rowOff>352425</xdr:rowOff>
                  </to>
                </anchor>
              </controlPr>
            </control>
          </mc:Choice>
        </mc:AlternateContent>
        <mc:AlternateContent xmlns:mc="http://schemas.openxmlformats.org/markup-compatibility/2006">
          <mc:Choice Requires="x14">
            <control shapeId="7175" r:id="rId10" name="Group Box 7">
              <controlPr defaultSize="0" autoFill="0" autoPict="0">
                <anchor moveWithCells="1">
                  <from>
                    <xdr:col>6</xdr:col>
                    <xdr:colOff>0</xdr:colOff>
                    <xdr:row>11</xdr:row>
                    <xdr:rowOff>161925</xdr:rowOff>
                  </from>
                  <to>
                    <xdr:col>11</xdr:col>
                    <xdr:colOff>0</xdr:colOff>
                    <xdr:row>13</xdr:row>
                    <xdr:rowOff>0</xdr:rowOff>
                  </to>
                </anchor>
              </controlPr>
            </control>
          </mc:Choice>
        </mc:AlternateContent>
        <mc:AlternateContent xmlns:mc="http://schemas.openxmlformats.org/markup-compatibility/2006">
          <mc:Choice Requires="x14">
            <control shapeId="7176" r:id="rId11" name="Option Button 8">
              <controlPr defaultSize="0" autoFill="0" autoLine="0" autoPict="0">
                <anchor moveWithCells="1">
                  <from>
                    <xdr:col>6</xdr:col>
                    <xdr:colOff>200025</xdr:colOff>
                    <xdr:row>12</xdr:row>
                    <xdr:rowOff>123825</xdr:rowOff>
                  </from>
                  <to>
                    <xdr:col>6</xdr:col>
                    <xdr:colOff>504825</xdr:colOff>
                    <xdr:row>12</xdr:row>
                    <xdr:rowOff>352425</xdr:rowOff>
                  </to>
                </anchor>
              </controlPr>
            </control>
          </mc:Choice>
        </mc:AlternateContent>
        <mc:AlternateContent xmlns:mc="http://schemas.openxmlformats.org/markup-compatibility/2006">
          <mc:Choice Requires="x14">
            <control shapeId="7177" r:id="rId12" name="Option Button 9">
              <controlPr defaultSize="0" autoFill="0" autoLine="0" autoPict="0">
                <anchor moveWithCells="1">
                  <from>
                    <xdr:col>7</xdr:col>
                    <xdr:colOff>200025</xdr:colOff>
                    <xdr:row>12</xdr:row>
                    <xdr:rowOff>123825</xdr:rowOff>
                  </from>
                  <to>
                    <xdr:col>7</xdr:col>
                    <xdr:colOff>504825</xdr:colOff>
                    <xdr:row>12</xdr:row>
                    <xdr:rowOff>352425</xdr:rowOff>
                  </to>
                </anchor>
              </controlPr>
            </control>
          </mc:Choice>
        </mc:AlternateContent>
        <mc:AlternateContent xmlns:mc="http://schemas.openxmlformats.org/markup-compatibility/2006">
          <mc:Choice Requires="x14">
            <control shapeId="7178" r:id="rId13" name="Option Button 10">
              <controlPr defaultSize="0" autoFill="0" autoLine="0" autoPict="0">
                <anchor moveWithCells="1">
                  <from>
                    <xdr:col>8</xdr:col>
                    <xdr:colOff>200025</xdr:colOff>
                    <xdr:row>12</xdr:row>
                    <xdr:rowOff>123825</xdr:rowOff>
                  </from>
                  <to>
                    <xdr:col>8</xdr:col>
                    <xdr:colOff>504825</xdr:colOff>
                    <xdr:row>12</xdr:row>
                    <xdr:rowOff>352425</xdr:rowOff>
                  </to>
                </anchor>
              </controlPr>
            </control>
          </mc:Choice>
        </mc:AlternateContent>
        <mc:AlternateContent xmlns:mc="http://schemas.openxmlformats.org/markup-compatibility/2006">
          <mc:Choice Requires="x14">
            <control shapeId="7179" r:id="rId14" name="Option Button 11">
              <controlPr defaultSize="0" autoFill="0" autoLine="0" autoPict="0">
                <anchor moveWithCells="1">
                  <from>
                    <xdr:col>9</xdr:col>
                    <xdr:colOff>200025</xdr:colOff>
                    <xdr:row>12</xdr:row>
                    <xdr:rowOff>123825</xdr:rowOff>
                  </from>
                  <to>
                    <xdr:col>9</xdr:col>
                    <xdr:colOff>504825</xdr:colOff>
                    <xdr:row>12</xdr:row>
                    <xdr:rowOff>352425</xdr:rowOff>
                  </to>
                </anchor>
              </controlPr>
            </control>
          </mc:Choice>
        </mc:AlternateContent>
        <mc:AlternateContent xmlns:mc="http://schemas.openxmlformats.org/markup-compatibility/2006">
          <mc:Choice Requires="x14">
            <control shapeId="7180" r:id="rId15" name="Option Button 12">
              <controlPr defaultSize="0" autoFill="0" autoLine="0" autoPict="0">
                <anchor moveWithCells="1">
                  <from>
                    <xdr:col>10</xdr:col>
                    <xdr:colOff>200025</xdr:colOff>
                    <xdr:row>12</xdr:row>
                    <xdr:rowOff>123825</xdr:rowOff>
                  </from>
                  <to>
                    <xdr:col>10</xdr:col>
                    <xdr:colOff>504825</xdr:colOff>
                    <xdr:row>12</xdr:row>
                    <xdr:rowOff>352425</xdr:rowOff>
                  </to>
                </anchor>
              </controlPr>
            </control>
          </mc:Choice>
        </mc:AlternateContent>
        <mc:AlternateContent xmlns:mc="http://schemas.openxmlformats.org/markup-compatibility/2006">
          <mc:Choice Requires="x14">
            <control shapeId="7181" r:id="rId16" name="Group Box 13">
              <controlPr defaultSize="0" autoFill="0" autoPict="0">
                <anchor moveWithCells="1">
                  <from>
                    <xdr:col>6</xdr:col>
                    <xdr:colOff>0</xdr:colOff>
                    <xdr:row>21</xdr:row>
                    <xdr:rowOff>161925</xdr:rowOff>
                  </from>
                  <to>
                    <xdr:col>11</xdr:col>
                    <xdr:colOff>0</xdr:colOff>
                    <xdr:row>23</xdr:row>
                    <xdr:rowOff>0</xdr:rowOff>
                  </to>
                </anchor>
              </controlPr>
            </control>
          </mc:Choice>
        </mc:AlternateContent>
        <mc:AlternateContent xmlns:mc="http://schemas.openxmlformats.org/markup-compatibility/2006">
          <mc:Choice Requires="x14">
            <control shapeId="7182" r:id="rId17" name="Option Button 14">
              <controlPr defaultSize="0" autoFill="0" autoLine="0" autoPict="0">
                <anchor moveWithCells="1">
                  <from>
                    <xdr:col>6</xdr:col>
                    <xdr:colOff>200025</xdr:colOff>
                    <xdr:row>22</xdr:row>
                    <xdr:rowOff>123825</xdr:rowOff>
                  </from>
                  <to>
                    <xdr:col>6</xdr:col>
                    <xdr:colOff>504825</xdr:colOff>
                    <xdr:row>22</xdr:row>
                    <xdr:rowOff>352425</xdr:rowOff>
                  </to>
                </anchor>
              </controlPr>
            </control>
          </mc:Choice>
        </mc:AlternateContent>
        <mc:AlternateContent xmlns:mc="http://schemas.openxmlformats.org/markup-compatibility/2006">
          <mc:Choice Requires="x14">
            <control shapeId="7183" r:id="rId18" name="Option Button 15">
              <controlPr defaultSize="0" autoFill="0" autoLine="0" autoPict="0">
                <anchor moveWithCells="1">
                  <from>
                    <xdr:col>7</xdr:col>
                    <xdr:colOff>200025</xdr:colOff>
                    <xdr:row>22</xdr:row>
                    <xdr:rowOff>123825</xdr:rowOff>
                  </from>
                  <to>
                    <xdr:col>7</xdr:col>
                    <xdr:colOff>504825</xdr:colOff>
                    <xdr:row>22</xdr:row>
                    <xdr:rowOff>352425</xdr:rowOff>
                  </to>
                </anchor>
              </controlPr>
            </control>
          </mc:Choice>
        </mc:AlternateContent>
        <mc:AlternateContent xmlns:mc="http://schemas.openxmlformats.org/markup-compatibility/2006">
          <mc:Choice Requires="x14">
            <control shapeId="7184" r:id="rId19" name="Option Button 16">
              <controlPr defaultSize="0" autoFill="0" autoLine="0" autoPict="0">
                <anchor moveWithCells="1">
                  <from>
                    <xdr:col>8</xdr:col>
                    <xdr:colOff>200025</xdr:colOff>
                    <xdr:row>22</xdr:row>
                    <xdr:rowOff>123825</xdr:rowOff>
                  </from>
                  <to>
                    <xdr:col>8</xdr:col>
                    <xdr:colOff>504825</xdr:colOff>
                    <xdr:row>22</xdr:row>
                    <xdr:rowOff>352425</xdr:rowOff>
                  </to>
                </anchor>
              </controlPr>
            </control>
          </mc:Choice>
        </mc:AlternateContent>
        <mc:AlternateContent xmlns:mc="http://schemas.openxmlformats.org/markup-compatibility/2006">
          <mc:Choice Requires="x14">
            <control shapeId="7185" r:id="rId20" name="Option Button 17">
              <controlPr defaultSize="0" autoFill="0" autoLine="0" autoPict="0">
                <anchor moveWithCells="1">
                  <from>
                    <xdr:col>9</xdr:col>
                    <xdr:colOff>200025</xdr:colOff>
                    <xdr:row>22</xdr:row>
                    <xdr:rowOff>123825</xdr:rowOff>
                  </from>
                  <to>
                    <xdr:col>9</xdr:col>
                    <xdr:colOff>504825</xdr:colOff>
                    <xdr:row>22</xdr:row>
                    <xdr:rowOff>352425</xdr:rowOff>
                  </to>
                </anchor>
              </controlPr>
            </control>
          </mc:Choice>
        </mc:AlternateContent>
        <mc:AlternateContent xmlns:mc="http://schemas.openxmlformats.org/markup-compatibility/2006">
          <mc:Choice Requires="x14">
            <control shapeId="7186" r:id="rId21" name="Option Button 18">
              <controlPr defaultSize="0" autoFill="0" autoLine="0" autoPict="0">
                <anchor moveWithCells="1">
                  <from>
                    <xdr:col>10</xdr:col>
                    <xdr:colOff>200025</xdr:colOff>
                    <xdr:row>22</xdr:row>
                    <xdr:rowOff>123825</xdr:rowOff>
                  </from>
                  <to>
                    <xdr:col>10</xdr:col>
                    <xdr:colOff>504825</xdr:colOff>
                    <xdr:row>22</xdr:row>
                    <xdr:rowOff>352425</xdr:rowOff>
                  </to>
                </anchor>
              </controlPr>
            </control>
          </mc:Choice>
        </mc:AlternateContent>
        <mc:AlternateContent xmlns:mc="http://schemas.openxmlformats.org/markup-compatibility/2006">
          <mc:Choice Requires="x14">
            <control shapeId="7187" r:id="rId22" name="Group Box 19">
              <controlPr defaultSize="0" autoFill="0" autoPict="0">
                <anchor moveWithCells="1">
                  <from>
                    <xdr:col>6</xdr:col>
                    <xdr:colOff>0</xdr:colOff>
                    <xdr:row>33</xdr:row>
                    <xdr:rowOff>161925</xdr:rowOff>
                  </from>
                  <to>
                    <xdr:col>11</xdr:col>
                    <xdr:colOff>0</xdr:colOff>
                    <xdr:row>35</xdr:row>
                    <xdr:rowOff>0</xdr:rowOff>
                  </to>
                </anchor>
              </controlPr>
            </control>
          </mc:Choice>
        </mc:AlternateContent>
        <mc:AlternateContent xmlns:mc="http://schemas.openxmlformats.org/markup-compatibility/2006">
          <mc:Choice Requires="x14">
            <control shapeId="7188" r:id="rId23" name="Option Button 20">
              <controlPr defaultSize="0" autoFill="0" autoLine="0" autoPict="0">
                <anchor moveWithCells="1">
                  <from>
                    <xdr:col>6</xdr:col>
                    <xdr:colOff>200025</xdr:colOff>
                    <xdr:row>34</xdr:row>
                    <xdr:rowOff>123825</xdr:rowOff>
                  </from>
                  <to>
                    <xdr:col>6</xdr:col>
                    <xdr:colOff>504825</xdr:colOff>
                    <xdr:row>34</xdr:row>
                    <xdr:rowOff>352425</xdr:rowOff>
                  </to>
                </anchor>
              </controlPr>
            </control>
          </mc:Choice>
        </mc:AlternateContent>
        <mc:AlternateContent xmlns:mc="http://schemas.openxmlformats.org/markup-compatibility/2006">
          <mc:Choice Requires="x14">
            <control shapeId="7189" r:id="rId24" name="Option Button 21">
              <controlPr defaultSize="0" autoFill="0" autoLine="0" autoPict="0">
                <anchor moveWithCells="1">
                  <from>
                    <xdr:col>7</xdr:col>
                    <xdr:colOff>200025</xdr:colOff>
                    <xdr:row>34</xdr:row>
                    <xdr:rowOff>123825</xdr:rowOff>
                  </from>
                  <to>
                    <xdr:col>7</xdr:col>
                    <xdr:colOff>504825</xdr:colOff>
                    <xdr:row>34</xdr:row>
                    <xdr:rowOff>352425</xdr:rowOff>
                  </to>
                </anchor>
              </controlPr>
            </control>
          </mc:Choice>
        </mc:AlternateContent>
        <mc:AlternateContent xmlns:mc="http://schemas.openxmlformats.org/markup-compatibility/2006">
          <mc:Choice Requires="x14">
            <control shapeId="7190" r:id="rId25" name="Option Button 22">
              <controlPr defaultSize="0" autoFill="0" autoLine="0" autoPict="0">
                <anchor moveWithCells="1">
                  <from>
                    <xdr:col>8</xdr:col>
                    <xdr:colOff>200025</xdr:colOff>
                    <xdr:row>34</xdr:row>
                    <xdr:rowOff>123825</xdr:rowOff>
                  </from>
                  <to>
                    <xdr:col>8</xdr:col>
                    <xdr:colOff>504825</xdr:colOff>
                    <xdr:row>34</xdr:row>
                    <xdr:rowOff>352425</xdr:rowOff>
                  </to>
                </anchor>
              </controlPr>
            </control>
          </mc:Choice>
        </mc:AlternateContent>
        <mc:AlternateContent xmlns:mc="http://schemas.openxmlformats.org/markup-compatibility/2006">
          <mc:Choice Requires="x14">
            <control shapeId="7191" r:id="rId26" name="Option Button 23">
              <controlPr defaultSize="0" autoFill="0" autoLine="0" autoPict="0">
                <anchor moveWithCells="1">
                  <from>
                    <xdr:col>9</xdr:col>
                    <xdr:colOff>200025</xdr:colOff>
                    <xdr:row>34</xdr:row>
                    <xdr:rowOff>123825</xdr:rowOff>
                  </from>
                  <to>
                    <xdr:col>9</xdr:col>
                    <xdr:colOff>504825</xdr:colOff>
                    <xdr:row>34</xdr:row>
                    <xdr:rowOff>352425</xdr:rowOff>
                  </to>
                </anchor>
              </controlPr>
            </control>
          </mc:Choice>
        </mc:AlternateContent>
        <mc:AlternateContent xmlns:mc="http://schemas.openxmlformats.org/markup-compatibility/2006">
          <mc:Choice Requires="x14">
            <control shapeId="7192" r:id="rId27" name="Option Button 24">
              <controlPr defaultSize="0" autoFill="0" autoLine="0" autoPict="0">
                <anchor moveWithCells="1">
                  <from>
                    <xdr:col>10</xdr:col>
                    <xdr:colOff>200025</xdr:colOff>
                    <xdr:row>34</xdr:row>
                    <xdr:rowOff>123825</xdr:rowOff>
                  </from>
                  <to>
                    <xdr:col>10</xdr:col>
                    <xdr:colOff>504825</xdr:colOff>
                    <xdr:row>34</xdr:row>
                    <xdr:rowOff>352425</xdr:rowOff>
                  </to>
                </anchor>
              </controlPr>
            </control>
          </mc:Choice>
        </mc:AlternateContent>
        <mc:AlternateContent xmlns:mc="http://schemas.openxmlformats.org/markup-compatibility/2006">
          <mc:Choice Requires="x14">
            <control shapeId="7193" r:id="rId28" name="Group Box 25">
              <controlPr defaultSize="0" autoFill="0" autoPict="0">
                <anchor moveWithCells="1">
                  <from>
                    <xdr:col>6</xdr:col>
                    <xdr:colOff>0</xdr:colOff>
                    <xdr:row>31</xdr:row>
                    <xdr:rowOff>161925</xdr:rowOff>
                  </from>
                  <to>
                    <xdr:col>11</xdr:col>
                    <xdr:colOff>0</xdr:colOff>
                    <xdr:row>33</xdr:row>
                    <xdr:rowOff>0</xdr:rowOff>
                  </to>
                </anchor>
              </controlPr>
            </control>
          </mc:Choice>
        </mc:AlternateContent>
        <mc:AlternateContent xmlns:mc="http://schemas.openxmlformats.org/markup-compatibility/2006">
          <mc:Choice Requires="x14">
            <control shapeId="7194" r:id="rId29" name="Option Button 26">
              <controlPr defaultSize="0" autoFill="0" autoLine="0" autoPict="0">
                <anchor moveWithCells="1">
                  <from>
                    <xdr:col>6</xdr:col>
                    <xdr:colOff>200025</xdr:colOff>
                    <xdr:row>32</xdr:row>
                    <xdr:rowOff>123825</xdr:rowOff>
                  </from>
                  <to>
                    <xdr:col>6</xdr:col>
                    <xdr:colOff>504825</xdr:colOff>
                    <xdr:row>32</xdr:row>
                    <xdr:rowOff>352425</xdr:rowOff>
                  </to>
                </anchor>
              </controlPr>
            </control>
          </mc:Choice>
        </mc:AlternateContent>
        <mc:AlternateContent xmlns:mc="http://schemas.openxmlformats.org/markup-compatibility/2006">
          <mc:Choice Requires="x14">
            <control shapeId="7195" r:id="rId30" name="Option Button 27">
              <controlPr defaultSize="0" autoFill="0" autoLine="0" autoPict="0">
                <anchor moveWithCells="1">
                  <from>
                    <xdr:col>7</xdr:col>
                    <xdr:colOff>200025</xdr:colOff>
                    <xdr:row>32</xdr:row>
                    <xdr:rowOff>123825</xdr:rowOff>
                  </from>
                  <to>
                    <xdr:col>7</xdr:col>
                    <xdr:colOff>504825</xdr:colOff>
                    <xdr:row>32</xdr:row>
                    <xdr:rowOff>352425</xdr:rowOff>
                  </to>
                </anchor>
              </controlPr>
            </control>
          </mc:Choice>
        </mc:AlternateContent>
        <mc:AlternateContent xmlns:mc="http://schemas.openxmlformats.org/markup-compatibility/2006">
          <mc:Choice Requires="x14">
            <control shapeId="7196" r:id="rId31" name="Option Button 28">
              <controlPr defaultSize="0" autoFill="0" autoLine="0" autoPict="0">
                <anchor moveWithCells="1">
                  <from>
                    <xdr:col>8</xdr:col>
                    <xdr:colOff>200025</xdr:colOff>
                    <xdr:row>32</xdr:row>
                    <xdr:rowOff>123825</xdr:rowOff>
                  </from>
                  <to>
                    <xdr:col>8</xdr:col>
                    <xdr:colOff>504825</xdr:colOff>
                    <xdr:row>32</xdr:row>
                    <xdr:rowOff>352425</xdr:rowOff>
                  </to>
                </anchor>
              </controlPr>
            </control>
          </mc:Choice>
        </mc:AlternateContent>
        <mc:AlternateContent xmlns:mc="http://schemas.openxmlformats.org/markup-compatibility/2006">
          <mc:Choice Requires="x14">
            <control shapeId="7197" r:id="rId32" name="Option Button 29">
              <controlPr defaultSize="0" autoFill="0" autoLine="0" autoPict="0">
                <anchor moveWithCells="1">
                  <from>
                    <xdr:col>9</xdr:col>
                    <xdr:colOff>200025</xdr:colOff>
                    <xdr:row>32</xdr:row>
                    <xdr:rowOff>123825</xdr:rowOff>
                  </from>
                  <to>
                    <xdr:col>9</xdr:col>
                    <xdr:colOff>504825</xdr:colOff>
                    <xdr:row>32</xdr:row>
                    <xdr:rowOff>352425</xdr:rowOff>
                  </to>
                </anchor>
              </controlPr>
            </control>
          </mc:Choice>
        </mc:AlternateContent>
        <mc:AlternateContent xmlns:mc="http://schemas.openxmlformats.org/markup-compatibility/2006">
          <mc:Choice Requires="x14">
            <control shapeId="7198" r:id="rId33" name="Option Button 30">
              <controlPr defaultSize="0" autoFill="0" autoLine="0" autoPict="0">
                <anchor moveWithCells="1">
                  <from>
                    <xdr:col>10</xdr:col>
                    <xdr:colOff>200025</xdr:colOff>
                    <xdr:row>32</xdr:row>
                    <xdr:rowOff>123825</xdr:rowOff>
                  </from>
                  <to>
                    <xdr:col>10</xdr:col>
                    <xdr:colOff>504825</xdr:colOff>
                    <xdr:row>32</xdr:row>
                    <xdr:rowOff>352425</xdr:rowOff>
                  </to>
                </anchor>
              </controlPr>
            </control>
          </mc:Choice>
        </mc:AlternateContent>
        <mc:AlternateContent xmlns:mc="http://schemas.openxmlformats.org/markup-compatibility/2006">
          <mc:Choice Requires="x14">
            <control shapeId="7199" r:id="rId34" name="Group Box 31">
              <controlPr defaultSize="0" autoFill="0" autoPict="0">
                <anchor moveWithCells="1">
                  <from>
                    <xdr:col>6</xdr:col>
                    <xdr:colOff>0</xdr:colOff>
                    <xdr:row>23</xdr:row>
                    <xdr:rowOff>161925</xdr:rowOff>
                  </from>
                  <to>
                    <xdr:col>11</xdr:col>
                    <xdr:colOff>0</xdr:colOff>
                    <xdr:row>25</xdr:row>
                    <xdr:rowOff>0</xdr:rowOff>
                  </to>
                </anchor>
              </controlPr>
            </control>
          </mc:Choice>
        </mc:AlternateContent>
        <mc:AlternateContent xmlns:mc="http://schemas.openxmlformats.org/markup-compatibility/2006">
          <mc:Choice Requires="x14">
            <control shapeId="7200" r:id="rId35" name="Option Button 32">
              <controlPr defaultSize="0" autoFill="0" autoLine="0" autoPict="0">
                <anchor moveWithCells="1">
                  <from>
                    <xdr:col>6</xdr:col>
                    <xdr:colOff>200025</xdr:colOff>
                    <xdr:row>24</xdr:row>
                    <xdr:rowOff>123825</xdr:rowOff>
                  </from>
                  <to>
                    <xdr:col>6</xdr:col>
                    <xdr:colOff>504825</xdr:colOff>
                    <xdr:row>24</xdr:row>
                    <xdr:rowOff>352425</xdr:rowOff>
                  </to>
                </anchor>
              </controlPr>
            </control>
          </mc:Choice>
        </mc:AlternateContent>
        <mc:AlternateContent xmlns:mc="http://schemas.openxmlformats.org/markup-compatibility/2006">
          <mc:Choice Requires="x14">
            <control shapeId="7201" r:id="rId36" name="Option Button 33">
              <controlPr defaultSize="0" autoFill="0" autoLine="0" autoPict="0">
                <anchor moveWithCells="1">
                  <from>
                    <xdr:col>7</xdr:col>
                    <xdr:colOff>200025</xdr:colOff>
                    <xdr:row>24</xdr:row>
                    <xdr:rowOff>123825</xdr:rowOff>
                  </from>
                  <to>
                    <xdr:col>7</xdr:col>
                    <xdr:colOff>504825</xdr:colOff>
                    <xdr:row>24</xdr:row>
                    <xdr:rowOff>352425</xdr:rowOff>
                  </to>
                </anchor>
              </controlPr>
            </control>
          </mc:Choice>
        </mc:AlternateContent>
        <mc:AlternateContent xmlns:mc="http://schemas.openxmlformats.org/markup-compatibility/2006">
          <mc:Choice Requires="x14">
            <control shapeId="7202" r:id="rId37" name="Option Button 34">
              <controlPr defaultSize="0" autoFill="0" autoLine="0" autoPict="0">
                <anchor moveWithCells="1">
                  <from>
                    <xdr:col>8</xdr:col>
                    <xdr:colOff>200025</xdr:colOff>
                    <xdr:row>24</xdr:row>
                    <xdr:rowOff>123825</xdr:rowOff>
                  </from>
                  <to>
                    <xdr:col>8</xdr:col>
                    <xdr:colOff>504825</xdr:colOff>
                    <xdr:row>24</xdr:row>
                    <xdr:rowOff>352425</xdr:rowOff>
                  </to>
                </anchor>
              </controlPr>
            </control>
          </mc:Choice>
        </mc:AlternateContent>
        <mc:AlternateContent xmlns:mc="http://schemas.openxmlformats.org/markup-compatibility/2006">
          <mc:Choice Requires="x14">
            <control shapeId="7203" r:id="rId38" name="Option Button 35">
              <controlPr defaultSize="0" autoFill="0" autoLine="0" autoPict="0">
                <anchor moveWithCells="1">
                  <from>
                    <xdr:col>9</xdr:col>
                    <xdr:colOff>200025</xdr:colOff>
                    <xdr:row>24</xdr:row>
                    <xdr:rowOff>123825</xdr:rowOff>
                  </from>
                  <to>
                    <xdr:col>9</xdr:col>
                    <xdr:colOff>504825</xdr:colOff>
                    <xdr:row>24</xdr:row>
                    <xdr:rowOff>352425</xdr:rowOff>
                  </to>
                </anchor>
              </controlPr>
            </control>
          </mc:Choice>
        </mc:AlternateContent>
        <mc:AlternateContent xmlns:mc="http://schemas.openxmlformats.org/markup-compatibility/2006">
          <mc:Choice Requires="x14">
            <control shapeId="7204" r:id="rId39" name="Option Button 36">
              <controlPr defaultSize="0" autoFill="0" autoLine="0" autoPict="0">
                <anchor moveWithCells="1">
                  <from>
                    <xdr:col>10</xdr:col>
                    <xdr:colOff>200025</xdr:colOff>
                    <xdr:row>24</xdr:row>
                    <xdr:rowOff>123825</xdr:rowOff>
                  </from>
                  <to>
                    <xdr:col>10</xdr:col>
                    <xdr:colOff>504825</xdr:colOff>
                    <xdr:row>24</xdr:row>
                    <xdr:rowOff>352425</xdr:rowOff>
                  </to>
                </anchor>
              </controlPr>
            </control>
          </mc:Choice>
        </mc:AlternateContent>
        <mc:AlternateContent xmlns:mc="http://schemas.openxmlformats.org/markup-compatibility/2006">
          <mc:Choice Requires="x14">
            <control shapeId="7205" r:id="rId40" name="Group Box 37">
              <controlPr defaultSize="0" autoFill="0" autoPict="0">
                <anchor moveWithCells="1">
                  <from>
                    <xdr:col>6</xdr:col>
                    <xdr:colOff>0</xdr:colOff>
                    <xdr:row>15</xdr:row>
                    <xdr:rowOff>161925</xdr:rowOff>
                  </from>
                  <to>
                    <xdr:col>11</xdr:col>
                    <xdr:colOff>0</xdr:colOff>
                    <xdr:row>17</xdr:row>
                    <xdr:rowOff>0</xdr:rowOff>
                  </to>
                </anchor>
              </controlPr>
            </control>
          </mc:Choice>
        </mc:AlternateContent>
        <mc:AlternateContent xmlns:mc="http://schemas.openxmlformats.org/markup-compatibility/2006">
          <mc:Choice Requires="x14">
            <control shapeId="7206" r:id="rId41" name="Option Button 38">
              <controlPr defaultSize="0" autoFill="0" autoLine="0" autoPict="0">
                <anchor moveWithCells="1">
                  <from>
                    <xdr:col>6</xdr:col>
                    <xdr:colOff>200025</xdr:colOff>
                    <xdr:row>16</xdr:row>
                    <xdr:rowOff>123825</xdr:rowOff>
                  </from>
                  <to>
                    <xdr:col>6</xdr:col>
                    <xdr:colOff>504825</xdr:colOff>
                    <xdr:row>16</xdr:row>
                    <xdr:rowOff>352425</xdr:rowOff>
                  </to>
                </anchor>
              </controlPr>
            </control>
          </mc:Choice>
        </mc:AlternateContent>
        <mc:AlternateContent xmlns:mc="http://schemas.openxmlformats.org/markup-compatibility/2006">
          <mc:Choice Requires="x14">
            <control shapeId="7207" r:id="rId42" name="Option Button 39">
              <controlPr defaultSize="0" autoFill="0" autoLine="0" autoPict="0">
                <anchor moveWithCells="1">
                  <from>
                    <xdr:col>7</xdr:col>
                    <xdr:colOff>200025</xdr:colOff>
                    <xdr:row>16</xdr:row>
                    <xdr:rowOff>123825</xdr:rowOff>
                  </from>
                  <to>
                    <xdr:col>7</xdr:col>
                    <xdr:colOff>504825</xdr:colOff>
                    <xdr:row>16</xdr:row>
                    <xdr:rowOff>352425</xdr:rowOff>
                  </to>
                </anchor>
              </controlPr>
            </control>
          </mc:Choice>
        </mc:AlternateContent>
        <mc:AlternateContent xmlns:mc="http://schemas.openxmlformats.org/markup-compatibility/2006">
          <mc:Choice Requires="x14">
            <control shapeId="7208" r:id="rId43" name="Option Button 40">
              <controlPr defaultSize="0" autoFill="0" autoLine="0" autoPict="0">
                <anchor moveWithCells="1">
                  <from>
                    <xdr:col>8</xdr:col>
                    <xdr:colOff>200025</xdr:colOff>
                    <xdr:row>16</xdr:row>
                    <xdr:rowOff>123825</xdr:rowOff>
                  </from>
                  <to>
                    <xdr:col>8</xdr:col>
                    <xdr:colOff>504825</xdr:colOff>
                    <xdr:row>16</xdr:row>
                    <xdr:rowOff>352425</xdr:rowOff>
                  </to>
                </anchor>
              </controlPr>
            </control>
          </mc:Choice>
        </mc:AlternateContent>
        <mc:AlternateContent xmlns:mc="http://schemas.openxmlformats.org/markup-compatibility/2006">
          <mc:Choice Requires="x14">
            <control shapeId="7209" r:id="rId44" name="Option Button 41">
              <controlPr defaultSize="0" autoFill="0" autoLine="0" autoPict="0">
                <anchor moveWithCells="1">
                  <from>
                    <xdr:col>9</xdr:col>
                    <xdr:colOff>200025</xdr:colOff>
                    <xdr:row>16</xdr:row>
                    <xdr:rowOff>123825</xdr:rowOff>
                  </from>
                  <to>
                    <xdr:col>9</xdr:col>
                    <xdr:colOff>504825</xdr:colOff>
                    <xdr:row>16</xdr:row>
                    <xdr:rowOff>352425</xdr:rowOff>
                  </to>
                </anchor>
              </controlPr>
            </control>
          </mc:Choice>
        </mc:AlternateContent>
        <mc:AlternateContent xmlns:mc="http://schemas.openxmlformats.org/markup-compatibility/2006">
          <mc:Choice Requires="x14">
            <control shapeId="7210" r:id="rId45" name="Option Button 42">
              <controlPr defaultSize="0" autoFill="0" autoLine="0" autoPict="0">
                <anchor moveWithCells="1">
                  <from>
                    <xdr:col>10</xdr:col>
                    <xdr:colOff>200025</xdr:colOff>
                    <xdr:row>16</xdr:row>
                    <xdr:rowOff>123825</xdr:rowOff>
                  </from>
                  <to>
                    <xdr:col>10</xdr:col>
                    <xdr:colOff>504825</xdr:colOff>
                    <xdr:row>16</xdr:row>
                    <xdr:rowOff>352425</xdr:rowOff>
                  </to>
                </anchor>
              </controlPr>
            </control>
          </mc:Choice>
        </mc:AlternateContent>
        <mc:AlternateContent xmlns:mc="http://schemas.openxmlformats.org/markup-compatibility/2006">
          <mc:Choice Requires="x14">
            <control shapeId="7211" r:id="rId46" name="Group Box 43">
              <controlPr defaultSize="0" autoFill="0" autoPict="0">
                <anchor moveWithCells="1">
                  <from>
                    <xdr:col>6</xdr:col>
                    <xdr:colOff>0</xdr:colOff>
                    <xdr:row>25</xdr:row>
                    <xdr:rowOff>161925</xdr:rowOff>
                  </from>
                  <to>
                    <xdr:col>11</xdr:col>
                    <xdr:colOff>0</xdr:colOff>
                    <xdr:row>27</xdr:row>
                    <xdr:rowOff>0</xdr:rowOff>
                  </to>
                </anchor>
              </controlPr>
            </control>
          </mc:Choice>
        </mc:AlternateContent>
        <mc:AlternateContent xmlns:mc="http://schemas.openxmlformats.org/markup-compatibility/2006">
          <mc:Choice Requires="x14">
            <control shapeId="7212" r:id="rId47" name="Option Button 44">
              <controlPr defaultSize="0" autoFill="0" autoLine="0" autoPict="0">
                <anchor moveWithCells="1">
                  <from>
                    <xdr:col>6</xdr:col>
                    <xdr:colOff>200025</xdr:colOff>
                    <xdr:row>26</xdr:row>
                    <xdr:rowOff>123825</xdr:rowOff>
                  </from>
                  <to>
                    <xdr:col>6</xdr:col>
                    <xdr:colOff>504825</xdr:colOff>
                    <xdr:row>26</xdr:row>
                    <xdr:rowOff>352425</xdr:rowOff>
                  </to>
                </anchor>
              </controlPr>
            </control>
          </mc:Choice>
        </mc:AlternateContent>
        <mc:AlternateContent xmlns:mc="http://schemas.openxmlformats.org/markup-compatibility/2006">
          <mc:Choice Requires="x14">
            <control shapeId="7213" r:id="rId48" name="Option Button 45">
              <controlPr defaultSize="0" autoFill="0" autoLine="0" autoPict="0">
                <anchor moveWithCells="1">
                  <from>
                    <xdr:col>7</xdr:col>
                    <xdr:colOff>200025</xdr:colOff>
                    <xdr:row>26</xdr:row>
                    <xdr:rowOff>123825</xdr:rowOff>
                  </from>
                  <to>
                    <xdr:col>7</xdr:col>
                    <xdr:colOff>504825</xdr:colOff>
                    <xdr:row>26</xdr:row>
                    <xdr:rowOff>352425</xdr:rowOff>
                  </to>
                </anchor>
              </controlPr>
            </control>
          </mc:Choice>
        </mc:AlternateContent>
        <mc:AlternateContent xmlns:mc="http://schemas.openxmlformats.org/markup-compatibility/2006">
          <mc:Choice Requires="x14">
            <control shapeId="7214" r:id="rId49" name="Option Button 46">
              <controlPr defaultSize="0" autoFill="0" autoLine="0" autoPict="0">
                <anchor moveWithCells="1">
                  <from>
                    <xdr:col>8</xdr:col>
                    <xdr:colOff>200025</xdr:colOff>
                    <xdr:row>26</xdr:row>
                    <xdr:rowOff>123825</xdr:rowOff>
                  </from>
                  <to>
                    <xdr:col>8</xdr:col>
                    <xdr:colOff>504825</xdr:colOff>
                    <xdr:row>26</xdr:row>
                    <xdr:rowOff>352425</xdr:rowOff>
                  </to>
                </anchor>
              </controlPr>
            </control>
          </mc:Choice>
        </mc:AlternateContent>
        <mc:AlternateContent xmlns:mc="http://schemas.openxmlformats.org/markup-compatibility/2006">
          <mc:Choice Requires="x14">
            <control shapeId="7215" r:id="rId50" name="Option Button 47">
              <controlPr defaultSize="0" autoFill="0" autoLine="0" autoPict="0">
                <anchor moveWithCells="1">
                  <from>
                    <xdr:col>9</xdr:col>
                    <xdr:colOff>200025</xdr:colOff>
                    <xdr:row>26</xdr:row>
                    <xdr:rowOff>123825</xdr:rowOff>
                  </from>
                  <to>
                    <xdr:col>9</xdr:col>
                    <xdr:colOff>504825</xdr:colOff>
                    <xdr:row>26</xdr:row>
                    <xdr:rowOff>352425</xdr:rowOff>
                  </to>
                </anchor>
              </controlPr>
            </control>
          </mc:Choice>
        </mc:AlternateContent>
        <mc:AlternateContent xmlns:mc="http://schemas.openxmlformats.org/markup-compatibility/2006">
          <mc:Choice Requires="x14">
            <control shapeId="7216" r:id="rId51" name="Option Button 48">
              <controlPr defaultSize="0" autoFill="0" autoLine="0" autoPict="0">
                <anchor moveWithCells="1">
                  <from>
                    <xdr:col>10</xdr:col>
                    <xdr:colOff>200025</xdr:colOff>
                    <xdr:row>26</xdr:row>
                    <xdr:rowOff>123825</xdr:rowOff>
                  </from>
                  <to>
                    <xdr:col>10</xdr:col>
                    <xdr:colOff>504825</xdr:colOff>
                    <xdr:row>26</xdr:row>
                    <xdr:rowOff>352425</xdr:rowOff>
                  </to>
                </anchor>
              </controlPr>
            </control>
          </mc:Choice>
        </mc:AlternateContent>
        <mc:AlternateContent xmlns:mc="http://schemas.openxmlformats.org/markup-compatibility/2006">
          <mc:Choice Requires="x14">
            <control shapeId="7217" r:id="rId52" name="Group Box 49">
              <controlPr defaultSize="0" autoFill="0" autoPict="0">
                <anchor moveWithCells="1">
                  <from>
                    <xdr:col>6</xdr:col>
                    <xdr:colOff>0</xdr:colOff>
                    <xdr:row>35</xdr:row>
                    <xdr:rowOff>161925</xdr:rowOff>
                  </from>
                  <to>
                    <xdr:col>11</xdr:col>
                    <xdr:colOff>0</xdr:colOff>
                    <xdr:row>37</xdr:row>
                    <xdr:rowOff>0</xdr:rowOff>
                  </to>
                </anchor>
              </controlPr>
            </control>
          </mc:Choice>
        </mc:AlternateContent>
        <mc:AlternateContent xmlns:mc="http://schemas.openxmlformats.org/markup-compatibility/2006">
          <mc:Choice Requires="x14">
            <control shapeId="7218" r:id="rId53" name="Option Button 50">
              <controlPr defaultSize="0" autoFill="0" autoLine="0" autoPict="0">
                <anchor moveWithCells="1">
                  <from>
                    <xdr:col>6</xdr:col>
                    <xdr:colOff>200025</xdr:colOff>
                    <xdr:row>36</xdr:row>
                    <xdr:rowOff>123825</xdr:rowOff>
                  </from>
                  <to>
                    <xdr:col>6</xdr:col>
                    <xdr:colOff>504825</xdr:colOff>
                    <xdr:row>36</xdr:row>
                    <xdr:rowOff>352425</xdr:rowOff>
                  </to>
                </anchor>
              </controlPr>
            </control>
          </mc:Choice>
        </mc:AlternateContent>
        <mc:AlternateContent xmlns:mc="http://schemas.openxmlformats.org/markup-compatibility/2006">
          <mc:Choice Requires="x14">
            <control shapeId="7219" r:id="rId54" name="Option Button 51">
              <controlPr defaultSize="0" autoFill="0" autoLine="0" autoPict="0">
                <anchor moveWithCells="1">
                  <from>
                    <xdr:col>7</xdr:col>
                    <xdr:colOff>200025</xdr:colOff>
                    <xdr:row>36</xdr:row>
                    <xdr:rowOff>123825</xdr:rowOff>
                  </from>
                  <to>
                    <xdr:col>7</xdr:col>
                    <xdr:colOff>504825</xdr:colOff>
                    <xdr:row>36</xdr:row>
                    <xdr:rowOff>352425</xdr:rowOff>
                  </to>
                </anchor>
              </controlPr>
            </control>
          </mc:Choice>
        </mc:AlternateContent>
        <mc:AlternateContent xmlns:mc="http://schemas.openxmlformats.org/markup-compatibility/2006">
          <mc:Choice Requires="x14">
            <control shapeId="7220" r:id="rId55" name="Option Button 52">
              <controlPr defaultSize="0" autoFill="0" autoLine="0" autoPict="0">
                <anchor moveWithCells="1">
                  <from>
                    <xdr:col>8</xdr:col>
                    <xdr:colOff>200025</xdr:colOff>
                    <xdr:row>36</xdr:row>
                    <xdr:rowOff>123825</xdr:rowOff>
                  </from>
                  <to>
                    <xdr:col>8</xdr:col>
                    <xdr:colOff>504825</xdr:colOff>
                    <xdr:row>36</xdr:row>
                    <xdr:rowOff>352425</xdr:rowOff>
                  </to>
                </anchor>
              </controlPr>
            </control>
          </mc:Choice>
        </mc:AlternateContent>
        <mc:AlternateContent xmlns:mc="http://schemas.openxmlformats.org/markup-compatibility/2006">
          <mc:Choice Requires="x14">
            <control shapeId="7221" r:id="rId56" name="Option Button 53">
              <controlPr defaultSize="0" autoFill="0" autoLine="0" autoPict="0">
                <anchor moveWithCells="1">
                  <from>
                    <xdr:col>9</xdr:col>
                    <xdr:colOff>200025</xdr:colOff>
                    <xdr:row>36</xdr:row>
                    <xdr:rowOff>123825</xdr:rowOff>
                  </from>
                  <to>
                    <xdr:col>9</xdr:col>
                    <xdr:colOff>504825</xdr:colOff>
                    <xdr:row>36</xdr:row>
                    <xdr:rowOff>352425</xdr:rowOff>
                  </to>
                </anchor>
              </controlPr>
            </control>
          </mc:Choice>
        </mc:AlternateContent>
        <mc:AlternateContent xmlns:mc="http://schemas.openxmlformats.org/markup-compatibility/2006">
          <mc:Choice Requires="x14">
            <control shapeId="7222" r:id="rId57" name="Option Button 54">
              <controlPr defaultSize="0" autoFill="0" autoLine="0" autoPict="0">
                <anchor moveWithCells="1">
                  <from>
                    <xdr:col>10</xdr:col>
                    <xdr:colOff>200025</xdr:colOff>
                    <xdr:row>36</xdr:row>
                    <xdr:rowOff>123825</xdr:rowOff>
                  </from>
                  <to>
                    <xdr:col>10</xdr:col>
                    <xdr:colOff>504825</xdr:colOff>
                    <xdr:row>36</xdr:row>
                    <xdr:rowOff>352425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2:O82"/>
  <sheetViews>
    <sheetView showGridLines="0" showRowColHeaders="0" zoomScale="70" zoomScaleNormal="70" zoomScaleSheetLayoutView="70" workbookViewId="0">
      <pane ySplit="2" topLeftCell="A72" activePane="bottomLeft" state="frozen"/>
      <selection pane="bottomLeft" activeCell="G78" sqref="G78:H79"/>
    </sheetView>
  </sheetViews>
  <sheetFormatPr defaultColWidth="9.140625" defaultRowHeight="12.75" x14ac:dyDescent="0.2"/>
  <cols>
    <col min="1" max="1" width="2.7109375" style="9" customWidth="1"/>
    <col min="2" max="2" width="5.7109375" style="9" customWidth="1"/>
    <col min="3" max="3" width="1.7109375" style="9" customWidth="1"/>
    <col min="4" max="4" width="9.140625" style="9"/>
    <col min="5" max="5" width="80.7109375" style="9" customWidth="1"/>
    <col min="6" max="6" width="2.7109375" style="68" customWidth="1"/>
    <col min="7" max="11" width="9.140625" style="9"/>
    <col min="12" max="12" width="2.7109375" style="102" customWidth="1"/>
    <col min="13" max="14" width="30.7109375" style="9" customWidth="1"/>
    <col min="15" max="15" width="2.7109375" style="105" customWidth="1"/>
    <col min="16" max="16384" width="9.140625" style="9"/>
  </cols>
  <sheetData>
    <row r="2" spans="2:15" ht="143.1" x14ac:dyDescent="0.25">
      <c r="B2" s="26"/>
      <c r="C2" s="27"/>
      <c r="D2" s="27"/>
      <c r="E2" s="77"/>
      <c r="F2" s="39"/>
      <c r="G2" s="44" t="s">
        <v>19</v>
      </c>
      <c r="H2" s="43" t="s">
        <v>18</v>
      </c>
      <c r="I2" s="42" t="s">
        <v>16</v>
      </c>
      <c r="J2" s="41" t="s">
        <v>17</v>
      </c>
      <c r="K2" s="40" t="s">
        <v>15</v>
      </c>
      <c r="L2" s="98"/>
      <c r="M2" s="78" t="str">
        <f>CHAR(10)&amp;"Project ID:"&amp;CHAR(10)&amp;"Project name:"&amp;CHAR(10)&amp;"QBL assessment performed by:"</f>
        <v xml:space="preserve">
Project ID:
Project name:
QBL assessment performed by:</v>
      </c>
      <c r="N2" s="77" t="str">
        <f>CHAR(10)&amp;Cover!$I$14&amp;CHAR(10)&amp;Cover!$I$16&amp;CHAR(10)&amp;Cover!$I$18</f>
        <v xml:space="preserve">
</v>
      </c>
      <c r="O2" s="103"/>
    </row>
    <row r="3" spans="2:15" ht="12.6" x14ac:dyDescent="0.25">
      <c r="B3" s="30"/>
      <c r="C3" s="89"/>
      <c r="D3" s="3"/>
      <c r="E3" s="3"/>
      <c r="F3" s="45"/>
      <c r="G3" s="46"/>
      <c r="H3" s="46"/>
      <c r="I3" s="46"/>
      <c r="J3" s="46"/>
      <c r="K3" s="46"/>
      <c r="L3" s="99"/>
      <c r="M3" s="3"/>
      <c r="N3" s="3"/>
      <c r="O3" s="104"/>
    </row>
    <row r="4" spans="2:15" ht="20.100000000000001" x14ac:dyDescent="0.4">
      <c r="B4" s="30"/>
      <c r="C4" s="3"/>
      <c r="D4" s="47" t="s">
        <v>5</v>
      </c>
      <c r="E4" s="3"/>
      <c r="F4" s="45"/>
      <c r="G4" s="46"/>
      <c r="H4" s="46"/>
      <c r="I4" s="46"/>
      <c r="J4" s="46"/>
      <c r="K4" s="46"/>
      <c r="L4" s="99"/>
      <c r="M4" s="3"/>
      <c r="N4" s="3"/>
      <c r="O4" s="104"/>
    </row>
    <row r="5" spans="2:15" ht="15.6" x14ac:dyDescent="0.35">
      <c r="B5" s="30"/>
      <c r="C5" s="3"/>
      <c r="D5" s="3"/>
      <c r="E5" s="48" t="s">
        <v>130</v>
      </c>
      <c r="F5" s="45"/>
      <c r="G5" s="46"/>
      <c r="H5" s="46"/>
      <c r="I5" s="46"/>
      <c r="J5" s="46"/>
      <c r="K5" s="46"/>
      <c r="L5" s="99"/>
      <c r="M5" s="3"/>
      <c r="N5" s="3"/>
      <c r="O5" s="104"/>
    </row>
    <row r="6" spans="2:15" ht="12.6" x14ac:dyDescent="0.25">
      <c r="B6" s="30"/>
      <c r="C6" s="3"/>
      <c r="D6" s="3"/>
      <c r="E6" s="3"/>
      <c r="F6" s="45"/>
      <c r="G6" s="46"/>
      <c r="H6" s="46"/>
      <c r="I6" s="46"/>
      <c r="J6" s="46"/>
      <c r="K6" s="46"/>
      <c r="L6" s="99"/>
      <c r="M6" s="3"/>
      <c r="N6" s="3"/>
      <c r="O6" s="104"/>
    </row>
    <row r="7" spans="2:15" ht="14.1" x14ac:dyDescent="0.3">
      <c r="B7" s="30"/>
      <c r="C7" s="3"/>
      <c r="D7" s="3"/>
      <c r="E7" s="15" t="s">
        <v>42</v>
      </c>
      <c r="F7" s="45"/>
      <c r="G7" s="46"/>
      <c r="H7" s="46"/>
      <c r="I7" s="46"/>
      <c r="J7" s="46"/>
      <c r="K7" s="46"/>
      <c r="L7" s="99"/>
      <c r="M7" s="3"/>
      <c r="N7" s="3"/>
      <c r="O7" s="104"/>
    </row>
    <row r="8" spans="2:15" ht="12.6" x14ac:dyDescent="0.25">
      <c r="B8" s="30"/>
      <c r="C8" s="3"/>
      <c r="D8" s="3"/>
      <c r="E8" s="3"/>
      <c r="F8" s="45"/>
      <c r="G8" s="46"/>
      <c r="H8" s="46"/>
      <c r="I8" s="46"/>
      <c r="J8" s="46"/>
      <c r="K8" s="46"/>
      <c r="L8" s="99"/>
      <c r="M8" s="3"/>
      <c r="N8" s="3"/>
      <c r="O8" s="104"/>
    </row>
    <row r="9" spans="2:15" ht="15.6" x14ac:dyDescent="0.35">
      <c r="B9" s="30"/>
      <c r="C9" s="3"/>
      <c r="D9" s="11" t="s">
        <v>1</v>
      </c>
      <c r="E9" s="112" t="s">
        <v>131</v>
      </c>
      <c r="F9" s="45"/>
      <c r="G9" s="3"/>
      <c r="H9" s="3"/>
      <c r="I9" s="3"/>
      <c r="J9" s="3"/>
      <c r="K9" s="3"/>
      <c r="L9" s="99">
        <f>PRODUCT(L13:L17)</f>
        <v>0</v>
      </c>
      <c r="M9" s="3"/>
      <c r="N9" s="3"/>
      <c r="O9" s="104">
        <f>SUM(O13:O17)</f>
        <v>0</v>
      </c>
    </row>
    <row r="10" spans="2:15" ht="12.6" x14ac:dyDescent="0.25">
      <c r="B10" s="30"/>
      <c r="C10" s="3"/>
      <c r="D10" s="3"/>
      <c r="E10" s="3"/>
      <c r="F10" s="45"/>
      <c r="G10" s="3"/>
      <c r="H10" s="3"/>
      <c r="I10" s="3"/>
      <c r="J10" s="3"/>
      <c r="K10" s="3"/>
      <c r="L10" s="99"/>
      <c r="M10" s="3"/>
      <c r="N10" s="3"/>
      <c r="O10" s="104"/>
    </row>
    <row r="11" spans="2:15" ht="14.1" x14ac:dyDescent="0.25">
      <c r="B11" s="30"/>
      <c r="C11" s="3"/>
      <c r="D11" s="3"/>
      <c r="E11" s="50" t="s">
        <v>128</v>
      </c>
      <c r="F11" s="45"/>
      <c r="G11" s="3"/>
      <c r="H11" s="3"/>
      <c r="I11" s="3"/>
      <c r="J11" s="3"/>
      <c r="K11" s="3"/>
      <c r="L11" s="99"/>
      <c r="M11" s="3"/>
      <c r="N11" s="3"/>
      <c r="O11" s="104"/>
    </row>
    <row r="12" spans="2:15" ht="12.95" x14ac:dyDescent="0.3">
      <c r="B12" s="30"/>
      <c r="C12" s="3"/>
      <c r="D12" s="3"/>
      <c r="E12" s="3"/>
      <c r="F12" s="45"/>
      <c r="G12" s="3"/>
      <c r="H12" s="3"/>
      <c r="I12" s="3"/>
      <c r="J12" s="3"/>
      <c r="K12" s="3"/>
      <c r="L12" s="99"/>
      <c r="M12" s="51" t="str">
        <f>IF(L13=1,"Please provide rationale",IF(L13=5,"Please provide rationale","Comments (optional)"))</f>
        <v>Comments (optional)</v>
      </c>
      <c r="N12" s="51"/>
      <c r="O12" s="104"/>
    </row>
    <row r="13" spans="2:15" ht="40.5" customHeight="1" x14ac:dyDescent="0.25">
      <c r="B13" s="30"/>
      <c r="C13" s="3"/>
      <c r="D13" s="3"/>
      <c r="E13" s="82" t="s">
        <v>149</v>
      </c>
      <c r="F13" s="45"/>
      <c r="G13" s="3"/>
      <c r="H13" s="3"/>
      <c r="I13" s="3"/>
      <c r="J13" s="3"/>
      <c r="K13" s="3"/>
      <c r="L13" s="100">
        <v>0</v>
      </c>
      <c r="M13" s="120"/>
      <c r="N13" s="121"/>
      <c r="O13" s="104" t="b">
        <f>IF(M12="Please provide rationale",IF(M13="",1,0))</f>
        <v>0</v>
      </c>
    </row>
    <row r="14" spans="2:15" ht="12.95" x14ac:dyDescent="0.3">
      <c r="B14" s="30"/>
      <c r="C14" s="3"/>
      <c r="D14" s="3"/>
      <c r="E14" s="3"/>
      <c r="F14" s="45"/>
      <c r="G14" s="3"/>
      <c r="H14" s="3"/>
      <c r="I14" s="3"/>
      <c r="J14" s="3"/>
      <c r="K14" s="3"/>
      <c r="L14" s="99"/>
      <c r="M14" s="51" t="str">
        <f>IF(L15=1,"Please provide rationale",IF(L15=5,"Please provide rationale","Comments (optional)"))</f>
        <v>Comments (optional)</v>
      </c>
      <c r="N14" s="51"/>
      <c r="O14" s="104"/>
    </row>
    <row r="15" spans="2:15" ht="40.5" customHeight="1" x14ac:dyDescent="0.25">
      <c r="B15" s="30"/>
      <c r="C15" s="3"/>
      <c r="D15" s="3"/>
      <c r="E15" s="82" t="s">
        <v>150</v>
      </c>
      <c r="F15" s="45"/>
      <c r="G15" s="3"/>
      <c r="H15" s="3"/>
      <c r="I15" s="3"/>
      <c r="J15" s="3"/>
      <c r="K15" s="3"/>
      <c r="L15" s="100">
        <v>0</v>
      </c>
      <c r="M15" s="120"/>
      <c r="N15" s="121"/>
      <c r="O15" s="104" t="b">
        <f>IF(M14="Please provide rationale",IF(M15="",1,0))</f>
        <v>0</v>
      </c>
    </row>
    <row r="16" spans="2:15" ht="12.95" x14ac:dyDescent="0.3">
      <c r="B16" s="30"/>
      <c r="C16" s="3"/>
      <c r="D16" s="3"/>
      <c r="E16" s="3"/>
      <c r="F16" s="45"/>
      <c r="G16" s="3"/>
      <c r="H16" s="3"/>
      <c r="I16" s="3"/>
      <c r="J16" s="3"/>
      <c r="K16" s="3"/>
      <c r="L16" s="99"/>
      <c r="M16" s="51" t="str">
        <f>IF(L17=1,"Please provide rationale",IF(L17=5,"Please provide rationale","Comments (optional)"))</f>
        <v>Comments (optional)</v>
      </c>
      <c r="N16" s="51"/>
      <c r="O16" s="104"/>
    </row>
    <row r="17" spans="2:15" ht="40.5" customHeight="1" x14ac:dyDescent="0.2">
      <c r="B17" s="30"/>
      <c r="C17" s="3"/>
      <c r="D17" s="3"/>
      <c r="E17" s="82" t="s">
        <v>151</v>
      </c>
      <c r="F17" s="45"/>
      <c r="G17" s="3"/>
      <c r="H17" s="3"/>
      <c r="I17" s="3"/>
      <c r="J17" s="3"/>
      <c r="K17" s="3"/>
      <c r="L17" s="100">
        <v>0</v>
      </c>
      <c r="M17" s="120"/>
      <c r="N17" s="121"/>
      <c r="O17" s="104" t="b">
        <f>IF(M16="Please provide rationale",IF(M17="",1,0))</f>
        <v>0</v>
      </c>
    </row>
    <row r="18" spans="2:15" ht="20.100000000000001" customHeight="1" x14ac:dyDescent="0.25">
      <c r="B18" s="30"/>
      <c r="C18" s="3"/>
      <c r="D18" s="3"/>
      <c r="E18" s="3"/>
      <c r="F18" s="45"/>
      <c r="G18" s="3"/>
      <c r="H18" s="3"/>
      <c r="I18" s="3"/>
      <c r="J18" s="3"/>
      <c r="K18" s="3"/>
      <c r="L18" s="99"/>
      <c r="M18" s="3"/>
      <c r="N18" s="3"/>
      <c r="O18" s="104"/>
    </row>
    <row r="19" spans="2:15" ht="15.6" x14ac:dyDescent="0.35">
      <c r="B19" s="30"/>
      <c r="C19" s="3"/>
      <c r="D19" s="52" t="s">
        <v>2</v>
      </c>
      <c r="E19" s="113" t="s">
        <v>132</v>
      </c>
      <c r="F19" s="45"/>
      <c r="G19" s="3"/>
      <c r="H19" s="3"/>
      <c r="I19" s="3"/>
      <c r="J19" s="3"/>
      <c r="K19" s="3"/>
      <c r="L19" s="99">
        <f>PRODUCT(L23:L25)</f>
        <v>0</v>
      </c>
      <c r="M19" s="3"/>
      <c r="N19" s="3"/>
      <c r="O19" s="104">
        <f>SUM(O23:O25)</f>
        <v>0</v>
      </c>
    </row>
    <row r="20" spans="2:15" ht="12.6" x14ac:dyDescent="0.25">
      <c r="B20" s="30"/>
      <c r="C20" s="3"/>
      <c r="D20" s="3"/>
      <c r="E20" s="3"/>
      <c r="F20" s="45"/>
      <c r="G20" s="3"/>
      <c r="H20" s="3"/>
      <c r="I20" s="3"/>
      <c r="J20" s="3"/>
      <c r="K20" s="3"/>
      <c r="L20" s="99"/>
      <c r="M20" s="3"/>
      <c r="N20" s="3"/>
      <c r="O20" s="104"/>
    </row>
    <row r="21" spans="2:15" ht="14.1" x14ac:dyDescent="0.25">
      <c r="B21" s="30"/>
      <c r="C21" s="3"/>
      <c r="D21" s="3"/>
      <c r="E21" s="50" t="s">
        <v>128</v>
      </c>
      <c r="F21" s="45"/>
      <c r="G21" s="3"/>
      <c r="H21" s="3"/>
      <c r="I21" s="3"/>
      <c r="J21" s="3"/>
      <c r="K21" s="3"/>
      <c r="L21" s="99"/>
      <c r="M21" s="3"/>
      <c r="N21" s="3"/>
      <c r="O21" s="104"/>
    </row>
    <row r="22" spans="2:15" ht="12.95" x14ac:dyDescent="0.3">
      <c r="B22" s="30"/>
      <c r="C22" s="3"/>
      <c r="D22" s="3"/>
      <c r="E22" s="3"/>
      <c r="F22" s="45"/>
      <c r="G22" s="3"/>
      <c r="H22" s="3"/>
      <c r="I22" s="3"/>
      <c r="J22" s="3"/>
      <c r="K22" s="3"/>
      <c r="L22" s="99"/>
      <c r="M22" s="51" t="str">
        <f>IF(L23=1,"Please provide rationale",IF(L23=5,"Please provide rationale","Comments (optional)"))</f>
        <v>Comments (optional)</v>
      </c>
      <c r="N22" s="51"/>
      <c r="O22" s="104"/>
    </row>
    <row r="23" spans="2:15" ht="40.5" customHeight="1" x14ac:dyDescent="0.25">
      <c r="B23" s="30"/>
      <c r="C23" s="3"/>
      <c r="D23" s="3"/>
      <c r="E23" s="82" t="s">
        <v>133</v>
      </c>
      <c r="F23" s="45"/>
      <c r="G23" s="3"/>
      <c r="H23" s="3"/>
      <c r="I23" s="3"/>
      <c r="J23" s="3"/>
      <c r="K23" s="3"/>
      <c r="L23" s="100">
        <v>0</v>
      </c>
      <c r="M23" s="120"/>
      <c r="N23" s="121"/>
      <c r="O23" s="104" t="b">
        <f>IF(M22="Please provide rationale",IF(M23="",1,0))</f>
        <v>0</v>
      </c>
    </row>
    <row r="24" spans="2:15" ht="12.95" x14ac:dyDescent="0.3">
      <c r="B24" s="30"/>
      <c r="C24" s="3"/>
      <c r="D24" s="3"/>
      <c r="E24" s="54"/>
      <c r="F24" s="45"/>
      <c r="G24" s="3"/>
      <c r="H24" s="3"/>
      <c r="I24" s="3"/>
      <c r="J24" s="3"/>
      <c r="K24" s="3"/>
      <c r="L24" s="99"/>
      <c r="M24" s="51" t="str">
        <f>IF(L25=1,"Please provide rationale",IF(L25=5,"Please provide rationale","Comments (optional)"))</f>
        <v>Comments (optional)</v>
      </c>
      <c r="N24" s="51"/>
      <c r="O24" s="104"/>
    </row>
    <row r="25" spans="2:15" ht="40.5" customHeight="1" x14ac:dyDescent="0.25">
      <c r="B25" s="30"/>
      <c r="C25" s="3"/>
      <c r="D25" s="3"/>
      <c r="E25" s="82" t="s">
        <v>152</v>
      </c>
      <c r="F25" s="45"/>
      <c r="G25" s="3"/>
      <c r="H25" s="3"/>
      <c r="I25" s="3"/>
      <c r="J25" s="3"/>
      <c r="K25" s="3"/>
      <c r="L25" s="100">
        <v>0</v>
      </c>
      <c r="M25" s="120"/>
      <c r="N25" s="121"/>
      <c r="O25" s="104" t="b">
        <f>IF(M24="Please provide rationale",IF(M25="",1,0))</f>
        <v>0</v>
      </c>
    </row>
    <row r="26" spans="2:15" ht="20.100000000000001" customHeight="1" x14ac:dyDescent="0.25">
      <c r="B26" s="30"/>
      <c r="C26" s="3"/>
      <c r="D26" s="3"/>
      <c r="E26" s="3"/>
      <c r="F26" s="45"/>
      <c r="G26" s="3"/>
      <c r="H26" s="3"/>
      <c r="I26" s="3"/>
      <c r="J26" s="3"/>
      <c r="K26" s="3"/>
      <c r="L26" s="99"/>
      <c r="M26" s="3"/>
      <c r="N26" s="3"/>
      <c r="O26" s="104"/>
    </row>
    <row r="27" spans="2:15" ht="15.75" x14ac:dyDescent="0.25">
      <c r="B27" s="30"/>
      <c r="C27" s="3"/>
      <c r="D27" s="52" t="s">
        <v>3</v>
      </c>
      <c r="E27" s="113" t="s">
        <v>134</v>
      </c>
      <c r="F27" s="45"/>
      <c r="G27" s="3"/>
      <c r="H27" s="3"/>
      <c r="I27" s="3"/>
      <c r="J27" s="3"/>
      <c r="K27" s="3"/>
      <c r="L27" s="99">
        <f>PRODUCT(L31:L35)</f>
        <v>0</v>
      </c>
      <c r="M27" s="3"/>
      <c r="N27" s="3"/>
      <c r="O27" s="104">
        <f>SUM(O31:O35)</f>
        <v>0</v>
      </c>
    </row>
    <row r="28" spans="2:15" ht="12.6" x14ac:dyDescent="0.25">
      <c r="B28" s="30"/>
      <c r="C28" s="3"/>
      <c r="D28" s="3"/>
      <c r="E28" s="3"/>
      <c r="F28" s="45"/>
      <c r="G28" s="3"/>
      <c r="H28" s="3"/>
      <c r="I28" s="3"/>
      <c r="J28" s="3"/>
      <c r="K28" s="3"/>
      <c r="L28" s="99"/>
      <c r="M28" s="3"/>
      <c r="N28" s="3"/>
      <c r="O28" s="104"/>
    </row>
    <row r="29" spans="2:15" ht="14.1" x14ac:dyDescent="0.25">
      <c r="B29" s="30"/>
      <c r="C29" s="3"/>
      <c r="D29" s="3"/>
      <c r="E29" s="50" t="s">
        <v>128</v>
      </c>
      <c r="F29" s="45"/>
      <c r="G29" s="3"/>
      <c r="H29" s="3"/>
      <c r="I29" s="3"/>
      <c r="J29" s="3"/>
      <c r="K29" s="3"/>
      <c r="L29" s="99"/>
      <c r="M29" s="3"/>
      <c r="N29" s="3"/>
      <c r="O29" s="104"/>
    </row>
    <row r="30" spans="2:15" ht="12.95" x14ac:dyDescent="0.3">
      <c r="B30" s="30"/>
      <c r="C30" s="3"/>
      <c r="D30" s="3"/>
      <c r="E30" s="3"/>
      <c r="F30" s="45"/>
      <c r="G30" s="3"/>
      <c r="H30" s="3"/>
      <c r="I30" s="3"/>
      <c r="J30" s="3"/>
      <c r="K30" s="3"/>
      <c r="L30" s="99"/>
      <c r="M30" s="51" t="str">
        <f>IF(L31=1,"Please provide rationale",IF(L31=5,"Please provide rationale","Comments (optional)"))</f>
        <v>Comments (optional)</v>
      </c>
      <c r="N30" s="51"/>
      <c r="O30" s="104"/>
    </row>
    <row r="31" spans="2:15" ht="40.5" customHeight="1" x14ac:dyDescent="0.25">
      <c r="B31" s="30"/>
      <c r="C31" s="3"/>
      <c r="D31" s="3"/>
      <c r="E31" s="82" t="s">
        <v>153</v>
      </c>
      <c r="F31" s="45"/>
      <c r="G31" s="3"/>
      <c r="H31" s="3"/>
      <c r="I31" s="3"/>
      <c r="J31" s="3"/>
      <c r="K31" s="3"/>
      <c r="L31" s="100">
        <v>0</v>
      </c>
      <c r="M31" s="120"/>
      <c r="N31" s="121"/>
      <c r="O31" s="104" t="b">
        <f>IF(M30="Please provide rationale",IF(M31="",1,0))</f>
        <v>0</v>
      </c>
    </row>
    <row r="32" spans="2:15" ht="12.95" x14ac:dyDescent="0.3">
      <c r="B32" s="30"/>
      <c r="C32" s="3"/>
      <c r="D32" s="3"/>
      <c r="E32" s="54"/>
      <c r="F32" s="45"/>
      <c r="G32" s="3"/>
      <c r="H32" s="3"/>
      <c r="I32" s="3"/>
      <c r="J32" s="3"/>
      <c r="K32" s="3"/>
      <c r="L32" s="99"/>
      <c r="M32" s="51" t="str">
        <f>IF(L33=1,"Please provide rationale",IF(L33=5,"Please provide rationale","Comments (optional)"))</f>
        <v>Comments (optional)</v>
      </c>
      <c r="N32" s="51"/>
      <c r="O32" s="104"/>
    </row>
    <row r="33" spans="2:15" ht="40.5" customHeight="1" x14ac:dyDescent="0.25">
      <c r="B33" s="30"/>
      <c r="C33" s="3"/>
      <c r="D33" s="3"/>
      <c r="E33" s="82" t="s">
        <v>135</v>
      </c>
      <c r="F33" s="45"/>
      <c r="G33" s="3"/>
      <c r="H33" s="3"/>
      <c r="I33" s="3"/>
      <c r="J33" s="3"/>
      <c r="K33" s="3"/>
      <c r="L33" s="100">
        <v>0</v>
      </c>
      <c r="M33" s="120"/>
      <c r="N33" s="121"/>
      <c r="O33" s="104" t="b">
        <f>IF(M32="Please provide rationale",IF(M33="",1,0))</f>
        <v>0</v>
      </c>
    </row>
    <row r="34" spans="2:15" ht="12.95" x14ac:dyDescent="0.3">
      <c r="B34" s="30"/>
      <c r="C34" s="3"/>
      <c r="D34" s="3"/>
      <c r="E34" s="54"/>
      <c r="F34" s="45"/>
      <c r="G34" s="3"/>
      <c r="H34" s="3"/>
      <c r="I34" s="3"/>
      <c r="J34" s="3"/>
      <c r="K34" s="3"/>
      <c r="L34" s="99"/>
      <c r="M34" s="51" t="str">
        <f>IF(L35=1,"Please provide rationale",IF(L35=5,"Please provide rationale","Comments (optional)"))</f>
        <v>Comments (optional)</v>
      </c>
      <c r="N34" s="51"/>
      <c r="O34" s="104"/>
    </row>
    <row r="35" spans="2:15" ht="40.5" customHeight="1" x14ac:dyDescent="0.25">
      <c r="B35" s="30"/>
      <c r="C35" s="3"/>
      <c r="D35" s="3"/>
      <c r="E35" s="82" t="s">
        <v>136</v>
      </c>
      <c r="F35" s="45"/>
      <c r="G35" s="3"/>
      <c r="H35" s="3"/>
      <c r="I35" s="3"/>
      <c r="J35" s="3"/>
      <c r="K35" s="3"/>
      <c r="L35" s="100">
        <v>0</v>
      </c>
      <c r="M35" s="120"/>
      <c r="N35" s="121"/>
      <c r="O35" s="104" t="b">
        <f>IF(M34="Please provide rationale",IF(M35="",1,0))</f>
        <v>0</v>
      </c>
    </row>
    <row r="36" spans="2:15" ht="20.100000000000001" customHeight="1" x14ac:dyDescent="0.25">
      <c r="B36" s="30"/>
      <c r="C36" s="3"/>
      <c r="D36" s="3"/>
      <c r="E36" s="3"/>
      <c r="F36" s="45"/>
      <c r="G36" s="3"/>
      <c r="H36" s="3"/>
      <c r="I36" s="3"/>
      <c r="J36" s="3"/>
      <c r="K36" s="3"/>
      <c r="L36" s="99"/>
      <c r="M36" s="3"/>
      <c r="N36" s="3"/>
      <c r="O36" s="104"/>
    </row>
    <row r="37" spans="2:15" ht="15.75" x14ac:dyDescent="0.25">
      <c r="B37" s="30"/>
      <c r="C37" s="3"/>
      <c r="D37" s="52" t="s">
        <v>22</v>
      </c>
      <c r="E37" s="113" t="s">
        <v>137</v>
      </c>
      <c r="F37" s="45"/>
      <c r="G37" s="3"/>
      <c r="H37" s="3"/>
      <c r="I37" s="3"/>
      <c r="J37" s="3"/>
      <c r="K37" s="3"/>
      <c r="L37" s="99">
        <f>PRODUCT(L41:L45)</f>
        <v>0</v>
      </c>
      <c r="M37" s="3"/>
      <c r="N37" s="3"/>
      <c r="O37" s="104">
        <f>SUM(O41:O45)</f>
        <v>0</v>
      </c>
    </row>
    <row r="38" spans="2:15" ht="12.6" x14ac:dyDescent="0.25">
      <c r="B38" s="30"/>
      <c r="C38" s="3"/>
      <c r="D38" s="3"/>
      <c r="E38" s="3"/>
      <c r="F38" s="45"/>
      <c r="G38" s="3"/>
      <c r="H38" s="3"/>
      <c r="I38" s="3"/>
      <c r="J38" s="3"/>
      <c r="K38" s="3"/>
      <c r="L38" s="99"/>
      <c r="M38" s="3"/>
      <c r="N38" s="3"/>
      <c r="O38" s="104"/>
    </row>
    <row r="39" spans="2:15" ht="14.1" x14ac:dyDescent="0.25">
      <c r="B39" s="30"/>
      <c r="C39" s="3"/>
      <c r="D39" s="3"/>
      <c r="E39" s="50" t="s">
        <v>128</v>
      </c>
      <c r="F39" s="45"/>
      <c r="G39" s="3"/>
      <c r="H39" s="3"/>
      <c r="I39" s="3"/>
      <c r="J39" s="3"/>
      <c r="K39" s="3"/>
      <c r="L39" s="99"/>
      <c r="M39" s="3"/>
      <c r="N39" s="3"/>
      <c r="O39" s="104"/>
    </row>
    <row r="40" spans="2:15" ht="12.95" x14ac:dyDescent="0.3">
      <c r="B40" s="30"/>
      <c r="C40" s="3"/>
      <c r="D40" s="3"/>
      <c r="E40" s="3"/>
      <c r="F40" s="45"/>
      <c r="G40" s="3"/>
      <c r="H40" s="3"/>
      <c r="I40" s="3"/>
      <c r="J40" s="3"/>
      <c r="K40" s="3"/>
      <c r="L40" s="99"/>
      <c r="M40" s="51" t="str">
        <f>IF(L41=1,"Please provide rationale",IF(L41=5,"Please provide rationale","Comments (optional)"))</f>
        <v>Comments (optional)</v>
      </c>
      <c r="N40" s="51"/>
      <c r="O40" s="104"/>
    </row>
    <row r="41" spans="2:15" ht="40.5" customHeight="1" x14ac:dyDescent="0.25">
      <c r="B41" s="30"/>
      <c r="C41" s="3"/>
      <c r="D41" s="3"/>
      <c r="E41" s="82" t="s">
        <v>138</v>
      </c>
      <c r="F41" s="45"/>
      <c r="G41" s="3"/>
      <c r="H41" s="3"/>
      <c r="I41" s="3"/>
      <c r="J41" s="3"/>
      <c r="K41" s="3"/>
      <c r="L41" s="100">
        <v>0</v>
      </c>
      <c r="M41" s="120"/>
      <c r="N41" s="121"/>
      <c r="O41" s="104" t="b">
        <f>IF(M40="Please provide rationale",IF(M41="",1,0))</f>
        <v>0</v>
      </c>
    </row>
    <row r="42" spans="2:15" ht="12.95" x14ac:dyDescent="0.3">
      <c r="B42" s="30"/>
      <c r="C42" s="3"/>
      <c r="D42" s="3"/>
      <c r="E42" s="54"/>
      <c r="F42" s="45"/>
      <c r="G42" s="3"/>
      <c r="H42" s="3"/>
      <c r="I42" s="3"/>
      <c r="J42" s="3"/>
      <c r="K42" s="3"/>
      <c r="L42" s="99"/>
      <c r="M42" s="51" t="str">
        <f>IF(L43=1,"Please provide rationale",IF(L43=5,"Please provide rationale","Comments (optional)"))</f>
        <v>Comments (optional)</v>
      </c>
      <c r="N42" s="51"/>
      <c r="O42" s="104"/>
    </row>
    <row r="43" spans="2:15" ht="40.5" customHeight="1" x14ac:dyDescent="0.25">
      <c r="B43" s="30"/>
      <c r="C43" s="3"/>
      <c r="D43" s="3"/>
      <c r="E43" s="82" t="s">
        <v>154</v>
      </c>
      <c r="F43" s="45"/>
      <c r="G43" s="3"/>
      <c r="H43" s="3"/>
      <c r="I43" s="3"/>
      <c r="J43" s="3"/>
      <c r="K43" s="3"/>
      <c r="L43" s="100">
        <v>0</v>
      </c>
      <c r="M43" s="120"/>
      <c r="N43" s="121"/>
      <c r="O43" s="104" t="b">
        <f>IF(M42="Please provide rationale",IF(M43="",1,0))</f>
        <v>0</v>
      </c>
    </row>
    <row r="44" spans="2:15" ht="12.95" x14ac:dyDescent="0.3">
      <c r="B44" s="30"/>
      <c r="C44" s="3"/>
      <c r="D44" s="3"/>
      <c r="E44" s="54"/>
      <c r="F44" s="45"/>
      <c r="G44" s="3"/>
      <c r="H44" s="3"/>
      <c r="I44" s="3"/>
      <c r="J44" s="3"/>
      <c r="K44" s="3"/>
      <c r="L44" s="99"/>
      <c r="M44" s="51" t="str">
        <f>IF(L45=1,"Please provide rationale",IF(L45=5,"Please provide rationale","Comments (optional)"))</f>
        <v>Comments (optional)</v>
      </c>
      <c r="N44" s="51"/>
      <c r="O44" s="104"/>
    </row>
    <row r="45" spans="2:15" ht="40.5" customHeight="1" x14ac:dyDescent="0.2">
      <c r="B45" s="30"/>
      <c r="C45" s="3"/>
      <c r="D45" s="3"/>
      <c r="E45" s="82" t="s">
        <v>139</v>
      </c>
      <c r="F45" s="45"/>
      <c r="G45" s="3"/>
      <c r="H45" s="3"/>
      <c r="I45" s="3"/>
      <c r="J45" s="3"/>
      <c r="K45" s="3"/>
      <c r="L45" s="100">
        <v>0</v>
      </c>
      <c r="M45" s="120"/>
      <c r="N45" s="121"/>
      <c r="O45" s="104" t="b">
        <f>IF(M44="Please provide rationale",IF(M45="",1,0))</f>
        <v>0</v>
      </c>
    </row>
    <row r="46" spans="2:15" ht="20.100000000000001" customHeight="1" x14ac:dyDescent="0.25">
      <c r="B46" s="30"/>
      <c r="C46" s="3"/>
      <c r="D46" s="3"/>
      <c r="E46" s="3"/>
      <c r="F46" s="45"/>
      <c r="G46" s="3"/>
      <c r="H46" s="3"/>
      <c r="I46" s="3"/>
      <c r="J46" s="3"/>
      <c r="K46" s="3"/>
      <c r="L46" s="99"/>
      <c r="M46" s="3"/>
      <c r="N46" s="3"/>
      <c r="O46" s="104"/>
    </row>
    <row r="47" spans="2:15" ht="15.6" x14ac:dyDescent="0.35">
      <c r="B47" s="30"/>
      <c r="C47" s="3"/>
      <c r="D47" s="52" t="str">
        <f>IF(Cover!$I$20='List options'!$B$2," ","5.")</f>
        <v>5.</v>
      </c>
      <c r="E47" s="57" t="str">
        <f>IF(Cover!$I$20='List options'!$B$2," ","Incorporating Water Sensitive Urban Design (WSUD) Policy requirements")</f>
        <v>Incorporating Water Sensitive Urban Design (WSUD) Policy requirements</v>
      </c>
      <c r="F47" s="45"/>
      <c r="G47" s="51"/>
      <c r="H47" s="51"/>
      <c r="I47" s="51"/>
      <c r="J47" s="51"/>
      <c r="K47" s="51"/>
      <c r="L47" s="99">
        <f>PRODUCT(L49:L51)</f>
        <v>0</v>
      </c>
      <c r="M47" s="3"/>
      <c r="N47" s="3"/>
      <c r="O47" s="104"/>
    </row>
    <row r="48" spans="2:15" ht="12.95" x14ac:dyDescent="0.3">
      <c r="B48" s="30"/>
      <c r="C48" s="3"/>
      <c r="D48" s="3"/>
      <c r="E48" s="54"/>
      <c r="F48" s="45"/>
      <c r="G48" s="79"/>
      <c r="H48" s="79"/>
      <c r="I48" s="79"/>
      <c r="J48" s="79"/>
      <c r="K48" s="79"/>
      <c r="L48" s="99"/>
      <c r="M48" s="3"/>
      <c r="N48" s="3"/>
      <c r="O48" s="104"/>
    </row>
    <row r="49" spans="2:15" ht="40.5" customHeight="1" x14ac:dyDescent="0.25">
      <c r="B49" s="30"/>
      <c r="C49" s="3"/>
      <c r="D49" s="3"/>
      <c r="E49" s="84" t="str">
        <f>IF(Cover!$I$20='List options'!$B$2," ","Have all feasible WSUD opportunities been incorporated into the project?")</f>
        <v>Have all feasible WSUD opportunities been incorporated into the project?</v>
      </c>
      <c r="F49" s="45"/>
      <c r="G49" s="139" t="s">
        <v>64</v>
      </c>
      <c r="H49" s="140"/>
      <c r="I49" s="140"/>
      <c r="J49" s="140"/>
      <c r="K49" s="141"/>
      <c r="L49" s="106">
        <f>IF(G49='List options'!$B$39,0,IF(G49='List options'!$B$41,2,1))</f>
        <v>0</v>
      </c>
      <c r="M49" s="3"/>
      <c r="N49" s="3"/>
      <c r="O49" s="104"/>
    </row>
    <row r="50" spans="2:15" ht="12.95" x14ac:dyDescent="0.3">
      <c r="B50" s="30"/>
      <c r="C50" s="3"/>
      <c r="D50" s="3"/>
      <c r="E50" s="54"/>
      <c r="F50" s="45"/>
      <c r="G50" s="51"/>
      <c r="H50" s="3"/>
      <c r="I50" s="3"/>
      <c r="J50" s="3"/>
      <c r="K50" s="3"/>
      <c r="L50" s="99"/>
      <c r="M50" s="3"/>
      <c r="N50" s="3"/>
      <c r="O50" s="104"/>
    </row>
    <row r="51" spans="2:15" ht="40.5" customHeight="1" x14ac:dyDescent="0.25">
      <c r="B51" s="30"/>
      <c r="C51" s="3"/>
      <c r="D51" s="3"/>
      <c r="E51" s="84" t="str">
        <f>IF(Cover!$I$20='List options'!$B$2," ","Has the WSUD Supporting Officer signed off at all relevant stages to confirm that WSUD Policy is being met?")</f>
        <v>Has the WSUD Supporting Officer signed off at all relevant stages to confirm that WSUD Policy is being met?</v>
      </c>
      <c r="F51" s="45"/>
      <c r="G51" s="139" t="s">
        <v>64</v>
      </c>
      <c r="H51" s="140"/>
      <c r="I51" s="140"/>
      <c r="J51" s="140"/>
      <c r="K51" s="141"/>
      <c r="L51" s="106">
        <f>IF(G51='List options'!$B$39,0,IF(G51='List options'!$B$41,2,1))</f>
        <v>0</v>
      </c>
      <c r="M51" s="3"/>
      <c r="N51" s="3"/>
      <c r="O51" s="104"/>
    </row>
    <row r="52" spans="2:15" ht="20.100000000000001" customHeight="1" x14ac:dyDescent="0.25">
      <c r="B52" s="30"/>
      <c r="C52" s="3"/>
      <c r="D52" s="3"/>
      <c r="E52" s="3"/>
      <c r="F52" s="45"/>
      <c r="G52" s="3"/>
      <c r="H52" s="3"/>
      <c r="I52" s="3"/>
      <c r="J52" s="3"/>
      <c r="K52" s="3"/>
      <c r="L52" s="99"/>
      <c r="M52" s="3"/>
      <c r="N52" s="3"/>
      <c r="O52" s="104"/>
    </row>
    <row r="53" spans="2:15" ht="15.6" x14ac:dyDescent="0.35">
      <c r="B53" s="30"/>
      <c r="C53" s="3"/>
      <c r="D53" s="52" t="str">
        <f>IF(Cover!$I$20='List options'!$B$2," ",IF(Cover!$I$22='List options'!$B$11,"6."," "))</f>
        <v xml:space="preserve"> </v>
      </c>
      <c r="E53" s="57" t="str">
        <f>IF(Cover!$I$20='List options'!$B$2," ",IF(Cover!I22='List options'!B11,"Incorporating ESD Buildings Policy requirements"," "))</f>
        <v xml:space="preserve"> </v>
      </c>
      <c r="F53" s="45"/>
      <c r="G53" s="51"/>
      <c r="H53" s="51"/>
      <c r="I53" s="51"/>
      <c r="J53" s="51"/>
      <c r="K53" s="51"/>
      <c r="L53" s="99">
        <f>PRODUCT(L54:L59)</f>
        <v>0</v>
      </c>
      <c r="M53" s="3"/>
      <c r="N53" s="3"/>
      <c r="O53" s="104"/>
    </row>
    <row r="54" spans="2:15" ht="12.95" x14ac:dyDescent="0.3">
      <c r="B54" s="30"/>
      <c r="C54" s="3"/>
      <c r="D54" s="3"/>
      <c r="E54" s="54"/>
      <c r="F54" s="45"/>
      <c r="G54" s="79"/>
      <c r="H54" s="79"/>
      <c r="I54" s="79"/>
      <c r="J54" s="79"/>
      <c r="K54" s="79"/>
      <c r="L54" s="99"/>
      <c r="M54" s="3"/>
      <c r="N54" s="3"/>
      <c r="O54" s="104"/>
    </row>
    <row r="55" spans="2:15" ht="40.5" customHeight="1" x14ac:dyDescent="0.25">
      <c r="B55" s="30"/>
      <c r="C55" s="3"/>
      <c r="D55" s="3"/>
      <c r="E55" s="84" t="str">
        <f>IF(Cover!$I$20='List options'!$B$2," ",IF(Cover!I22='List options'!B11,"What is the Building Project Type?"," "))</f>
        <v xml:space="preserve"> </v>
      </c>
      <c r="F55" s="45"/>
      <c r="G55" s="139" t="s">
        <v>64</v>
      </c>
      <c r="H55" s="140"/>
      <c r="I55" s="140"/>
      <c r="J55" s="140"/>
      <c r="K55" s="141"/>
      <c r="L55" s="106">
        <f>IF(G55='List options'!$B$21,0,1)</f>
        <v>0</v>
      </c>
      <c r="M55" s="3"/>
      <c r="N55" s="3"/>
      <c r="O55" s="104"/>
    </row>
    <row r="56" spans="2:15" ht="12.95" x14ac:dyDescent="0.3">
      <c r="B56" s="30"/>
      <c r="C56" s="3"/>
      <c r="D56" s="3"/>
      <c r="E56" s="54"/>
      <c r="F56" s="45"/>
      <c r="G56" s="79"/>
      <c r="H56" s="79"/>
      <c r="I56" s="79"/>
      <c r="J56" s="79"/>
      <c r="K56" s="79"/>
      <c r="L56" s="99"/>
      <c r="M56" s="3"/>
      <c r="N56" s="3"/>
      <c r="O56" s="104"/>
    </row>
    <row r="57" spans="2:15" ht="40.5" customHeight="1" x14ac:dyDescent="0.25">
      <c r="B57" s="30"/>
      <c r="C57" s="3"/>
      <c r="D57" s="3"/>
      <c r="E57" s="85" t="str">
        <f>IF(Cover!$I$20='List options'!$B$2," ",IF(Cover!I22='List options'!B11,"What performance standard will it meet?"," "))</f>
        <v xml:space="preserve"> </v>
      </c>
      <c r="F57" s="45"/>
      <c r="G57" s="139" t="s">
        <v>64</v>
      </c>
      <c r="H57" s="140"/>
      <c r="I57" s="140"/>
      <c r="J57" s="140"/>
      <c r="K57" s="141"/>
      <c r="L57" s="106">
        <f>IF(G57='List options'!$B$31,0,1)</f>
        <v>0</v>
      </c>
      <c r="M57" s="3"/>
      <c r="N57" s="3"/>
      <c r="O57" s="104"/>
    </row>
    <row r="58" spans="2:15" ht="12.95" x14ac:dyDescent="0.3">
      <c r="B58" s="30"/>
      <c r="C58" s="3"/>
      <c r="D58" s="3"/>
      <c r="E58" s="54"/>
      <c r="F58" s="45"/>
      <c r="G58" s="51"/>
      <c r="H58" s="3"/>
      <c r="I58" s="3"/>
      <c r="J58" s="3"/>
      <c r="K58" s="3"/>
      <c r="L58" s="99"/>
      <c r="M58" s="3"/>
      <c r="N58" s="3"/>
      <c r="O58" s="104"/>
    </row>
    <row r="59" spans="2:15" ht="40.5" customHeight="1" x14ac:dyDescent="0.25">
      <c r="B59" s="30"/>
      <c r="C59" s="3"/>
      <c r="D59" s="3"/>
      <c r="E59" s="84" t="str">
        <f>IF(Cover!$I$20='List options'!$B$2," ",IF(Cover!I22='List options'!B11,"Has the ESD Supporting Officer signed off at all relevant stages to confirm that ESD Standards are being met?"," "))</f>
        <v xml:space="preserve"> </v>
      </c>
      <c r="F59" s="45"/>
      <c r="G59" s="139" t="s">
        <v>64</v>
      </c>
      <c r="H59" s="140"/>
      <c r="I59" s="140"/>
      <c r="J59" s="140"/>
      <c r="K59" s="141"/>
      <c r="L59" s="106">
        <f>IF(G59='List options'!$B$14,0,IF(G59='List options'!$B$15,1,2))</f>
        <v>0</v>
      </c>
      <c r="M59" s="3"/>
      <c r="N59" s="3"/>
      <c r="O59" s="104"/>
    </row>
    <row r="60" spans="2:15" ht="20.100000000000001" customHeight="1" x14ac:dyDescent="0.25">
      <c r="B60" s="30"/>
      <c r="C60" s="3"/>
      <c r="D60" s="3"/>
      <c r="E60" s="3"/>
      <c r="F60" s="45"/>
      <c r="G60" s="3"/>
      <c r="H60" s="3"/>
      <c r="I60" s="3"/>
      <c r="J60" s="3"/>
      <c r="K60" s="3"/>
      <c r="L60" s="99"/>
      <c r="M60" s="3"/>
      <c r="N60" s="3"/>
      <c r="O60" s="104"/>
    </row>
    <row r="61" spans="2:15" ht="15.6" x14ac:dyDescent="0.35">
      <c r="B61" s="30"/>
      <c r="C61" s="3"/>
      <c r="D61" s="52" t="str">
        <f>IF(Cover!$I$20='List options'!$B$2,"5.",IF(Cover!$I$22='List options'!$B$11,"7.","6."))</f>
        <v>6.</v>
      </c>
      <c r="E61" s="53" t="s">
        <v>27</v>
      </c>
      <c r="F61" s="45"/>
      <c r="G61" s="3"/>
      <c r="H61" s="3"/>
      <c r="I61" s="3"/>
      <c r="J61" s="3"/>
      <c r="K61" s="3"/>
      <c r="L61" s="99"/>
      <c r="M61" s="3"/>
      <c r="N61" s="3"/>
      <c r="O61" s="104"/>
    </row>
    <row r="62" spans="2:15" ht="12.6" x14ac:dyDescent="0.25">
      <c r="B62" s="30"/>
      <c r="C62" s="3"/>
      <c r="D62" s="3"/>
      <c r="E62" s="3"/>
      <c r="F62" s="45"/>
      <c r="G62" s="3"/>
      <c r="H62" s="3"/>
      <c r="I62" s="3"/>
      <c r="J62" s="3"/>
      <c r="K62" s="3"/>
      <c r="L62" s="99"/>
      <c r="M62" s="3"/>
      <c r="N62" s="3"/>
      <c r="O62" s="104"/>
    </row>
    <row r="63" spans="2:15" ht="14.1" x14ac:dyDescent="0.25">
      <c r="B63" s="30"/>
      <c r="C63" s="3"/>
      <c r="D63" s="3"/>
      <c r="E63" s="50" t="s">
        <v>55</v>
      </c>
      <c r="F63" s="45"/>
      <c r="G63" s="5"/>
      <c r="H63" s="5"/>
      <c r="I63" s="5"/>
      <c r="J63" s="5"/>
      <c r="K63" s="5"/>
      <c r="L63" s="99"/>
      <c r="M63" s="3"/>
      <c r="N63" s="3"/>
      <c r="O63" s="104"/>
    </row>
    <row r="64" spans="2:15" ht="12.75" customHeight="1" x14ac:dyDescent="0.25">
      <c r="B64" s="30"/>
      <c r="C64" s="3"/>
      <c r="D64" s="3"/>
      <c r="E64" s="55"/>
      <c r="F64" s="45"/>
      <c r="G64" s="5"/>
      <c r="H64" s="5"/>
      <c r="I64" s="5"/>
      <c r="J64" s="5"/>
      <c r="K64" s="5"/>
      <c r="L64" s="99"/>
      <c r="M64" s="3"/>
      <c r="N64" s="3"/>
      <c r="O64" s="104"/>
    </row>
    <row r="65" spans="2:15" ht="12.75" customHeight="1" x14ac:dyDescent="0.25">
      <c r="B65" s="30"/>
      <c r="C65" s="3"/>
      <c r="D65" s="3"/>
      <c r="E65" s="138" t="s">
        <v>28</v>
      </c>
      <c r="F65" s="138"/>
      <c r="G65" s="138"/>
      <c r="H65" s="138"/>
      <c r="I65" s="138"/>
      <c r="J65" s="138"/>
      <c r="K65" s="138"/>
      <c r="L65" s="99"/>
      <c r="M65" s="3"/>
      <c r="N65" s="3"/>
      <c r="O65" s="104"/>
    </row>
    <row r="66" spans="2:15" ht="12.95" x14ac:dyDescent="0.3">
      <c r="B66" s="30"/>
      <c r="C66" s="3"/>
      <c r="D66" s="3"/>
      <c r="E66" s="3"/>
      <c r="F66" s="45"/>
      <c r="G66" s="2"/>
      <c r="H66" s="2"/>
      <c r="I66" s="2"/>
      <c r="J66" s="2"/>
      <c r="K66" s="2"/>
      <c r="L66" s="99"/>
      <c r="M66" s="122" t="s">
        <v>114</v>
      </c>
      <c r="N66" s="122"/>
      <c r="O66" s="104"/>
    </row>
    <row r="67" spans="2:15" ht="13.5" thickBot="1" x14ac:dyDescent="0.25">
      <c r="B67" s="30"/>
      <c r="C67" s="3"/>
      <c r="D67" s="3"/>
      <c r="E67" s="129"/>
      <c r="F67" s="130"/>
      <c r="G67" s="130"/>
      <c r="H67" s="130"/>
      <c r="I67" s="130"/>
      <c r="J67" s="130"/>
      <c r="K67" s="131"/>
      <c r="L67" s="99"/>
      <c r="M67" s="3"/>
      <c r="N67" s="3"/>
      <c r="O67" s="104"/>
    </row>
    <row r="68" spans="2:15" ht="15.75" thickBot="1" x14ac:dyDescent="0.3">
      <c r="B68" s="30"/>
      <c r="C68" s="3"/>
      <c r="D68" s="3"/>
      <c r="E68" s="132"/>
      <c r="F68" s="133"/>
      <c r="G68" s="133"/>
      <c r="H68" s="133"/>
      <c r="I68" s="133"/>
      <c r="J68" s="133"/>
      <c r="K68" s="134"/>
      <c r="L68" s="99"/>
      <c r="M68" s="125" t="s">
        <v>110</v>
      </c>
      <c r="N68" s="126"/>
      <c r="O68" s="104"/>
    </row>
    <row r="69" spans="2:15" ht="13.5" thickBot="1" x14ac:dyDescent="0.25">
      <c r="B69" s="30"/>
      <c r="C69" s="3"/>
      <c r="D69" s="3"/>
      <c r="E69" s="132"/>
      <c r="F69" s="133"/>
      <c r="G69" s="133"/>
      <c r="H69" s="133"/>
      <c r="I69" s="133"/>
      <c r="J69" s="133"/>
      <c r="K69" s="134"/>
      <c r="L69" s="99"/>
      <c r="M69" s="3"/>
      <c r="N69" s="3"/>
      <c r="O69" s="104"/>
    </row>
    <row r="70" spans="2:15" ht="15.75" thickBot="1" x14ac:dyDescent="0.3">
      <c r="B70" s="30"/>
      <c r="C70" s="3"/>
      <c r="D70" s="3"/>
      <c r="E70" s="132"/>
      <c r="F70" s="133"/>
      <c r="G70" s="133"/>
      <c r="H70" s="133"/>
      <c r="I70" s="133"/>
      <c r="J70" s="133"/>
      <c r="K70" s="134"/>
      <c r="L70" s="99"/>
      <c r="M70" s="125" t="s">
        <v>111</v>
      </c>
      <c r="N70" s="126"/>
      <c r="O70" s="104"/>
    </row>
    <row r="71" spans="2:15" ht="13.5" thickBot="1" x14ac:dyDescent="0.25">
      <c r="B71" s="30"/>
      <c r="C71" s="3"/>
      <c r="D71" s="3"/>
      <c r="E71" s="132"/>
      <c r="F71" s="133"/>
      <c r="G71" s="133"/>
      <c r="H71" s="133"/>
      <c r="I71" s="133"/>
      <c r="J71" s="133"/>
      <c r="K71" s="134"/>
      <c r="L71" s="99"/>
      <c r="M71" s="3"/>
      <c r="N71" s="3"/>
      <c r="O71" s="104"/>
    </row>
    <row r="72" spans="2:15" ht="15.75" thickBot="1" x14ac:dyDescent="0.3">
      <c r="B72" s="30"/>
      <c r="C72" s="3"/>
      <c r="D72" s="3"/>
      <c r="E72" s="132"/>
      <c r="F72" s="133"/>
      <c r="G72" s="133"/>
      <c r="H72" s="133"/>
      <c r="I72" s="133"/>
      <c r="J72" s="133"/>
      <c r="K72" s="134"/>
      <c r="L72" s="99"/>
      <c r="M72" s="123" t="s">
        <v>113</v>
      </c>
      <c r="N72" s="124"/>
      <c r="O72" s="104"/>
    </row>
    <row r="73" spans="2:15" ht="13.5" thickBot="1" x14ac:dyDescent="0.25">
      <c r="B73" s="30"/>
      <c r="C73" s="3"/>
      <c r="D73" s="3"/>
      <c r="E73" s="132"/>
      <c r="F73" s="133"/>
      <c r="G73" s="133"/>
      <c r="H73" s="133"/>
      <c r="I73" s="133"/>
      <c r="J73" s="133"/>
      <c r="K73" s="134"/>
      <c r="L73" s="99"/>
      <c r="M73" s="3"/>
      <c r="N73" s="3"/>
      <c r="O73" s="104"/>
    </row>
    <row r="74" spans="2:15" ht="15.75" thickBot="1" x14ac:dyDescent="0.3">
      <c r="B74" s="30"/>
      <c r="C74" s="3"/>
      <c r="D74" s="3"/>
      <c r="E74" s="135"/>
      <c r="F74" s="136"/>
      <c r="G74" s="136"/>
      <c r="H74" s="136"/>
      <c r="I74" s="136"/>
      <c r="J74" s="136"/>
      <c r="K74" s="137"/>
      <c r="L74" s="99"/>
      <c r="M74" s="125" t="s">
        <v>112</v>
      </c>
      <c r="N74" s="126"/>
      <c r="O74" s="104"/>
    </row>
    <row r="75" spans="2:15" ht="12.6" x14ac:dyDescent="0.25">
      <c r="B75" s="30"/>
      <c r="C75" s="3"/>
      <c r="D75" s="3"/>
      <c r="E75" s="3"/>
      <c r="F75" s="45"/>
      <c r="G75" s="3"/>
      <c r="H75" s="3"/>
      <c r="I75" s="3"/>
      <c r="J75" s="3"/>
      <c r="K75" s="3"/>
      <c r="L75" s="99"/>
      <c r="M75" s="3"/>
      <c r="N75" s="3"/>
      <c r="O75" s="104"/>
    </row>
    <row r="76" spans="2:15" ht="12.6" x14ac:dyDescent="0.25">
      <c r="B76" s="30"/>
      <c r="C76" s="3"/>
      <c r="D76" s="3"/>
      <c r="E76" s="3"/>
      <c r="F76" s="45"/>
      <c r="G76" s="3"/>
      <c r="H76" s="3"/>
      <c r="I76" s="3"/>
      <c r="J76" s="3"/>
      <c r="K76" s="3"/>
      <c r="L76" s="99"/>
      <c r="M76" s="3"/>
      <c r="N76" s="3"/>
      <c r="O76" s="104"/>
    </row>
    <row r="77" spans="2:15" ht="12.95" thickBot="1" x14ac:dyDescent="0.3">
      <c r="B77" s="30"/>
      <c r="C77" s="3"/>
      <c r="D77" s="3"/>
      <c r="E77" s="3"/>
      <c r="F77" s="45"/>
      <c r="G77" s="3"/>
      <c r="H77" s="3"/>
      <c r="I77" s="3"/>
      <c r="J77" s="3"/>
      <c r="K77" s="3"/>
      <c r="L77" s="99"/>
      <c r="M77" s="3"/>
      <c r="N77" s="3"/>
      <c r="O77" s="104"/>
    </row>
    <row r="78" spans="2:15" ht="12.75" customHeight="1" x14ac:dyDescent="0.2">
      <c r="B78" s="30"/>
      <c r="C78" s="3"/>
      <c r="D78" s="3"/>
      <c r="E78" s="3"/>
      <c r="F78" s="45"/>
      <c r="G78" s="127" t="s">
        <v>35</v>
      </c>
      <c r="H78" s="117"/>
      <c r="I78" s="3"/>
      <c r="J78" s="127" t="s">
        <v>34</v>
      </c>
      <c r="K78" s="117"/>
      <c r="L78" s="99"/>
      <c r="M78" s="3"/>
      <c r="N78" s="3"/>
      <c r="O78" s="104"/>
    </row>
    <row r="79" spans="2:15" ht="13.5" customHeight="1" thickBot="1" x14ac:dyDescent="0.25">
      <c r="B79" s="30"/>
      <c r="C79" s="3"/>
      <c r="D79" s="3"/>
      <c r="E79" s="3"/>
      <c r="F79" s="45"/>
      <c r="G79" s="128"/>
      <c r="H79" s="119"/>
      <c r="I79" s="3"/>
      <c r="J79" s="128"/>
      <c r="K79" s="119"/>
      <c r="L79" s="99"/>
      <c r="M79" s="3"/>
      <c r="N79" s="3"/>
      <c r="O79" s="104"/>
    </row>
    <row r="80" spans="2:15" ht="12.6" x14ac:dyDescent="0.25">
      <c r="B80" s="35"/>
      <c r="C80" s="37"/>
      <c r="D80" s="37"/>
      <c r="E80" s="37"/>
      <c r="F80" s="56"/>
      <c r="G80" s="37"/>
      <c r="H80" s="37"/>
      <c r="I80" s="37"/>
      <c r="J80" s="37"/>
      <c r="K80" s="37"/>
      <c r="L80" s="101"/>
      <c r="M80" s="37"/>
      <c r="N80" s="37"/>
      <c r="O80" s="72"/>
    </row>
    <row r="81" ht="12.75" customHeight="1" x14ac:dyDescent="0.25"/>
    <row r="82" ht="13.5" customHeight="1" x14ac:dyDescent="0.25"/>
  </sheetData>
  <sheetProtection algorithmName="SHA-512" hashValue="11eniI/wS3X1v7Kj5W71Au4rFdkJ7WyHq7Y8ZU+bZ6YyFBcSXobyz+PnIrsLYyOE+PMRSxzfrGdnZfWzyPXdUQ==" saltValue="WVKsbVdD7ycYN83Kt3n+JQ==" spinCount="100000" sheet="1" selectLockedCells="1"/>
  <mergeCells count="25">
    <mergeCell ref="G55:K55"/>
    <mergeCell ref="G57:K57"/>
    <mergeCell ref="G49:K49"/>
    <mergeCell ref="G51:K51"/>
    <mergeCell ref="M45:N45"/>
    <mergeCell ref="M31:N31"/>
    <mergeCell ref="M33:N33"/>
    <mergeCell ref="M35:N35"/>
    <mergeCell ref="M41:N41"/>
    <mergeCell ref="M43:N43"/>
    <mergeCell ref="M13:N13"/>
    <mergeCell ref="M15:N15"/>
    <mergeCell ref="M17:N17"/>
    <mergeCell ref="M23:N23"/>
    <mergeCell ref="M25:N25"/>
    <mergeCell ref="G78:H79"/>
    <mergeCell ref="J78:K79"/>
    <mergeCell ref="G59:K59"/>
    <mergeCell ref="E67:K74"/>
    <mergeCell ref="E65:K65"/>
    <mergeCell ref="M66:N66"/>
    <mergeCell ref="M68:N68"/>
    <mergeCell ref="M70:N70"/>
    <mergeCell ref="M72:N72"/>
    <mergeCell ref="M74:N74"/>
  </mergeCells>
  <conditionalFormatting sqref="M12:N12">
    <cfRule type="expression" dxfId="384" priority="112">
      <formula>$O13=1</formula>
    </cfRule>
  </conditionalFormatting>
  <conditionalFormatting sqref="M13">
    <cfRule type="expression" dxfId="383" priority="111">
      <formula>$O13=1</formula>
    </cfRule>
  </conditionalFormatting>
  <conditionalFormatting sqref="M14:N14">
    <cfRule type="expression" dxfId="382" priority="110">
      <formula>$O15=1</formula>
    </cfRule>
  </conditionalFormatting>
  <conditionalFormatting sqref="M15">
    <cfRule type="expression" dxfId="381" priority="109">
      <formula>$O15=1</formula>
    </cfRule>
  </conditionalFormatting>
  <conditionalFormatting sqref="M16:N16">
    <cfRule type="expression" dxfId="380" priority="106">
      <formula>$O17=1</formula>
    </cfRule>
  </conditionalFormatting>
  <conditionalFormatting sqref="M17">
    <cfRule type="expression" dxfId="379" priority="105">
      <formula>$O17=1</formula>
    </cfRule>
  </conditionalFormatting>
  <conditionalFormatting sqref="M22:N22">
    <cfRule type="expression" dxfId="378" priority="104">
      <formula>$O23=1</formula>
    </cfRule>
  </conditionalFormatting>
  <conditionalFormatting sqref="M23">
    <cfRule type="expression" dxfId="377" priority="103">
      <formula>$O23=1</formula>
    </cfRule>
  </conditionalFormatting>
  <conditionalFormatting sqref="M24:N24">
    <cfRule type="expression" dxfId="376" priority="100">
      <formula>$O25=1</formula>
    </cfRule>
  </conditionalFormatting>
  <conditionalFormatting sqref="M25">
    <cfRule type="expression" dxfId="375" priority="99">
      <formula>$O25=1</formula>
    </cfRule>
  </conditionalFormatting>
  <conditionalFormatting sqref="M30:N30">
    <cfRule type="expression" dxfId="374" priority="98">
      <formula>$O31=1</formula>
    </cfRule>
  </conditionalFormatting>
  <conditionalFormatting sqref="M31">
    <cfRule type="expression" dxfId="373" priority="97">
      <formula>$O31=1</formula>
    </cfRule>
  </conditionalFormatting>
  <conditionalFormatting sqref="M32:N32">
    <cfRule type="expression" dxfId="372" priority="96">
      <formula>$O33=1</formula>
    </cfRule>
  </conditionalFormatting>
  <conditionalFormatting sqref="M33">
    <cfRule type="expression" dxfId="371" priority="95">
      <formula>$O33=1</formula>
    </cfRule>
  </conditionalFormatting>
  <conditionalFormatting sqref="M34:N34">
    <cfRule type="expression" dxfId="370" priority="94">
      <formula>$O35=1</formula>
    </cfRule>
  </conditionalFormatting>
  <conditionalFormatting sqref="M35">
    <cfRule type="expression" dxfId="369" priority="93">
      <formula>$O35=1</formula>
    </cfRule>
  </conditionalFormatting>
  <conditionalFormatting sqref="M40:N40">
    <cfRule type="expression" dxfId="368" priority="92">
      <formula>$O41=1</formula>
    </cfRule>
  </conditionalFormatting>
  <conditionalFormatting sqref="M41">
    <cfRule type="expression" dxfId="367" priority="91">
      <formula>$O41=1</formula>
    </cfRule>
  </conditionalFormatting>
  <conditionalFormatting sqref="M42:N42">
    <cfRule type="expression" dxfId="366" priority="90">
      <formula>$O43=1</formula>
    </cfRule>
  </conditionalFormatting>
  <conditionalFormatting sqref="M43">
    <cfRule type="expression" dxfId="365" priority="89">
      <formula>$O43=1</formula>
    </cfRule>
  </conditionalFormatting>
  <conditionalFormatting sqref="M44:N44">
    <cfRule type="expression" dxfId="364" priority="88">
      <formula>$O45=1</formula>
    </cfRule>
  </conditionalFormatting>
  <conditionalFormatting sqref="M45">
    <cfRule type="expression" dxfId="363" priority="87">
      <formula>$O45=1</formula>
    </cfRule>
  </conditionalFormatting>
  <conditionalFormatting sqref="G54">
    <cfRule type="expression" dxfId="362" priority="82">
      <formula>$O55=1</formula>
    </cfRule>
  </conditionalFormatting>
  <conditionalFormatting sqref="G56">
    <cfRule type="expression" dxfId="361" priority="80">
      <formula>$O57=1</formula>
    </cfRule>
  </conditionalFormatting>
  <conditionalFormatting sqref="G13:K13">
    <cfRule type="expression" dxfId="360" priority="63">
      <formula>$L13=5</formula>
    </cfRule>
    <cfRule type="expression" dxfId="359" priority="64">
      <formula>$L13=4</formula>
    </cfRule>
    <cfRule type="expression" dxfId="358" priority="65">
      <formula>$L13=3</formula>
    </cfRule>
    <cfRule type="expression" dxfId="357" priority="66">
      <formula>$L13=2</formula>
    </cfRule>
    <cfRule type="expression" dxfId="356" priority="67">
      <formula>$L13=1</formula>
    </cfRule>
  </conditionalFormatting>
  <conditionalFormatting sqref="G15:K15">
    <cfRule type="expression" dxfId="355" priority="58">
      <formula>$L15=5</formula>
    </cfRule>
    <cfRule type="expression" dxfId="354" priority="59">
      <formula>$L15=4</formula>
    </cfRule>
    <cfRule type="expression" dxfId="353" priority="60">
      <formula>$L15=3</formula>
    </cfRule>
    <cfRule type="expression" dxfId="352" priority="61">
      <formula>$L15=2</formula>
    </cfRule>
    <cfRule type="expression" dxfId="351" priority="62">
      <formula>$L15=1</formula>
    </cfRule>
  </conditionalFormatting>
  <conditionalFormatting sqref="G17:K17">
    <cfRule type="expression" dxfId="350" priority="53">
      <formula>$L17=5</formula>
    </cfRule>
    <cfRule type="expression" dxfId="349" priority="54">
      <formula>$L17=4</formula>
    </cfRule>
    <cfRule type="expression" dxfId="348" priority="55">
      <formula>$L17=3</formula>
    </cfRule>
    <cfRule type="expression" dxfId="347" priority="56">
      <formula>$L17=2</formula>
    </cfRule>
    <cfRule type="expression" dxfId="346" priority="57">
      <formula>$L17=1</formula>
    </cfRule>
  </conditionalFormatting>
  <conditionalFormatting sqref="G23:K23">
    <cfRule type="expression" dxfId="345" priority="48">
      <formula>$L23=5</formula>
    </cfRule>
    <cfRule type="expression" dxfId="344" priority="49">
      <formula>$L23=4</formula>
    </cfRule>
    <cfRule type="expression" dxfId="343" priority="50">
      <formula>$L23=3</formula>
    </cfRule>
    <cfRule type="expression" dxfId="342" priority="51">
      <formula>$L23=2</formula>
    </cfRule>
    <cfRule type="expression" dxfId="341" priority="52">
      <formula>$L23=1</formula>
    </cfRule>
  </conditionalFormatting>
  <conditionalFormatting sqref="G25:K25">
    <cfRule type="expression" dxfId="340" priority="43">
      <formula>$L25=5</formula>
    </cfRule>
    <cfRule type="expression" dxfId="339" priority="44">
      <formula>$L25=4</formula>
    </cfRule>
    <cfRule type="expression" dxfId="338" priority="45">
      <formula>$L25=3</formula>
    </cfRule>
    <cfRule type="expression" dxfId="337" priority="46">
      <formula>$L25=2</formula>
    </cfRule>
    <cfRule type="expression" dxfId="336" priority="47">
      <formula>$L25=1</formula>
    </cfRule>
  </conditionalFormatting>
  <conditionalFormatting sqref="G31:K31">
    <cfRule type="expression" dxfId="335" priority="38">
      <formula>$L31=5</formula>
    </cfRule>
    <cfRule type="expression" dxfId="334" priority="39">
      <formula>$L31=4</formula>
    </cfRule>
    <cfRule type="expression" dxfId="333" priority="40">
      <formula>$L31=3</formula>
    </cfRule>
    <cfRule type="expression" dxfId="332" priority="41">
      <formula>$L31=2</formula>
    </cfRule>
    <cfRule type="expression" dxfId="331" priority="42">
      <formula>$L31=1</formula>
    </cfRule>
  </conditionalFormatting>
  <conditionalFormatting sqref="G33:K33">
    <cfRule type="expression" dxfId="330" priority="33">
      <formula>$L33=5</formula>
    </cfRule>
    <cfRule type="expression" dxfId="329" priority="34">
      <formula>$L33=4</formula>
    </cfRule>
    <cfRule type="expression" dxfId="328" priority="35">
      <formula>$L33=3</formula>
    </cfRule>
    <cfRule type="expression" dxfId="327" priority="36">
      <formula>$L33=2</formula>
    </cfRule>
    <cfRule type="expression" dxfId="326" priority="37">
      <formula>$L33=1</formula>
    </cfRule>
  </conditionalFormatting>
  <conditionalFormatting sqref="G35:K35">
    <cfRule type="expression" dxfId="325" priority="28">
      <formula>$L35=5</formula>
    </cfRule>
    <cfRule type="expression" dxfId="324" priority="29">
      <formula>$L35=4</formula>
    </cfRule>
    <cfRule type="expression" dxfId="323" priority="30">
      <formula>$L35=3</formula>
    </cfRule>
    <cfRule type="expression" dxfId="322" priority="31">
      <formula>$L35=2</formula>
    </cfRule>
    <cfRule type="expression" dxfId="321" priority="32">
      <formula>$L35=1</formula>
    </cfRule>
  </conditionalFormatting>
  <conditionalFormatting sqref="G41:K41">
    <cfRule type="expression" dxfId="320" priority="23">
      <formula>$L41=5</formula>
    </cfRule>
    <cfRule type="expression" dxfId="319" priority="24">
      <formula>$L41=4</formula>
    </cfRule>
    <cfRule type="expression" dxfId="318" priority="25">
      <formula>$L41=3</formula>
    </cfRule>
    <cfRule type="expression" dxfId="317" priority="26">
      <formula>$L41=2</formula>
    </cfRule>
    <cfRule type="expression" dxfId="316" priority="27">
      <formula>$L41=1</formula>
    </cfRule>
  </conditionalFormatting>
  <conditionalFormatting sqref="G43:K43">
    <cfRule type="expression" dxfId="315" priority="18">
      <formula>$L43=5</formula>
    </cfRule>
    <cfRule type="expression" dxfId="314" priority="19">
      <formula>$L43=4</formula>
    </cfRule>
    <cfRule type="expression" dxfId="313" priority="20">
      <formula>$L43=3</formula>
    </cfRule>
    <cfRule type="expression" dxfId="312" priority="21">
      <formula>$L43=2</formula>
    </cfRule>
    <cfRule type="expression" dxfId="311" priority="22">
      <formula>$L43=1</formula>
    </cfRule>
  </conditionalFormatting>
  <conditionalFormatting sqref="G45:K45">
    <cfRule type="expression" dxfId="310" priority="13">
      <formula>$L45=5</formula>
    </cfRule>
    <cfRule type="expression" dxfId="309" priority="14">
      <formula>$L45=4</formula>
    </cfRule>
    <cfRule type="expression" dxfId="308" priority="15">
      <formula>$L45=3</formula>
    </cfRule>
    <cfRule type="expression" dxfId="307" priority="16">
      <formula>$L45=2</formula>
    </cfRule>
    <cfRule type="expression" dxfId="306" priority="17">
      <formula>$L45=1</formula>
    </cfRule>
  </conditionalFormatting>
  <conditionalFormatting sqref="G48">
    <cfRule type="expression" dxfId="305" priority="6">
      <formula>$O49=1</formula>
    </cfRule>
  </conditionalFormatting>
  <dataValidations count="2">
    <dataValidation type="whole" allowBlank="1" showInputMessage="1" showErrorMessage="1" sqref="L13 L15 L17 L23 L25 L31 L33 L35 L41 L43 L45">
      <formula1>0</formula1>
      <formula2>5</formula2>
    </dataValidation>
    <dataValidation type="whole" allowBlank="1" showInputMessage="1" showErrorMessage="1" sqref="L59 L57 L55 L49 L51">
      <formula1>0</formula1>
      <formula2>2</formula2>
    </dataValidation>
  </dataValidations>
  <hyperlinks>
    <hyperlink ref="G78" location="'Asset GN'!A1" display="'Asset GN'!A1"/>
    <hyperlink ref="J78" location="'Asset GN'!A1" display="'Asset GN'!A1"/>
    <hyperlink ref="G78:H79" location="Economic!C3" display="Back"/>
    <hyperlink ref="J78:K79" location="Adaptation!C3" display="Next"/>
    <hyperlink ref="M68:N68" location="Social!C3" display="Social"/>
    <hyperlink ref="M70:N70" location="Economic!C3" display="Economic"/>
    <hyperlink ref="M72:N72" location="Environment!C3" display="Environment"/>
    <hyperlink ref="M74:N74" location="Adaptation!C3" display="Adaptation"/>
  </hyperlinks>
  <pageMargins left="0.25" right="0.25" top="0.75" bottom="0.75" header="0.3" footer="0.3"/>
  <pageSetup paperSize="9" scale="46" fitToHeight="0" orientation="portrait" horizontalDpi="1200" verticalDpi="1200" r:id="rId1"/>
  <colBreaks count="1" manualBreakCount="1">
    <brk id="14" max="1048575" man="1"/>
  </colBreaks>
  <ignoredErrors>
    <ignoredError sqref="D24:D27 D9:D15 D18:D23 D37"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8193" r:id="rId4" name="Group Box 1">
              <controlPr defaultSize="0" autoFill="0" autoPict="0">
                <anchor moveWithCells="1">
                  <from>
                    <xdr:col>6</xdr:col>
                    <xdr:colOff>0</xdr:colOff>
                    <xdr:row>13</xdr:row>
                    <xdr:rowOff>161925</xdr:rowOff>
                  </from>
                  <to>
                    <xdr:col>11</xdr:col>
                    <xdr:colOff>0</xdr:colOff>
                    <xdr:row>15</xdr:row>
                    <xdr:rowOff>0</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from>
                    <xdr:col>6</xdr:col>
                    <xdr:colOff>200025</xdr:colOff>
                    <xdr:row>14</xdr:row>
                    <xdr:rowOff>123825</xdr:rowOff>
                  </from>
                  <to>
                    <xdr:col>6</xdr:col>
                    <xdr:colOff>504825</xdr:colOff>
                    <xdr:row>14</xdr:row>
                    <xdr:rowOff>342900</xdr:rowOff>
                  </to>
                </anchor>
              </controlPr>
            </control>
          </mc:Choice>
        </mc:AlternateContent>
        <mc:AlternateContent xmlns:mc="http://schemas.openxmlformats.org/markup-compatibility/2006">
          <mc:Choice Requires="x14">
            <control shapeId="8195" r:id="rId6" name="Option Button 3">
              <controlPr defaultSize="0" autoFill="0" autoLine="0" autoPict="0">
                <anchor moveWithCells="1">
                  <from>
                    <xdr:col>7</xdr:col>
                    <xdr:colOff>200025</xdr:colOff>
                    <xdr:row>14</xdr:row>
                    <xdr:rowOff>123825</xdr:rowOff>
                  </from>
                  <to>
                    <xdr:col>7</xdr:col>
                    <xdr:colOff>504825</xdr:colOff>
                    <xdr:row>14</xdr:row>
                    <xdr:rowOff>342900</xdr:rowOff>
                  </to>
                </anchor>
              </controlPr>
            </control>
          </mc:Choice>
        </mc:AlternateContent>
        <mc:AlternateContent xmlns:mc="http://schemas.openxmlformats.org/markup-compatibility/2006">
          <mc:Choice Requires="x14">
            <control shapeId="8196" r:id="rId7" name="Option Button 4">
              <controlPr defaultSize="0" autoFill="0" autoLine="0" autoPict="0">
                <anchor moveWithCells="1">
                  <from>
                    <xdr:col>8</xdr:col>
                    <xdr:colOff>200025</xdr:colOff>
                    <xdr:row>14</xdr:row>
                    <xdr:rowOff>123825</xdr:rowOff>
                  </from>
                  <to>
                    <xdr:col>8</xdr:col>
                    <xdr:colOff>504825</xdr:colOff>
                    <xdr:row>14</xdr:row>
                    <xdr:rowOff>342900</xdr:rowOff>
                  </to>
                </anchor>
              </controlPr>
            </control>
          </mc:Choice>
        </mc:AlternateContent>
        <mc:AlternateContent xmlns:mc="http://schemas.openxmlformats.org/markup-compatibility/2006">
          <mc:Choice Requires="x14">
            <control shapeId="8197" r:id="rId8" name="Option Button 5">
              <controlPr defaultSize="0" autoFill="0" autoLine="0" autoPict="0">
                <anchor moveWithCells="1">
                  <from>
                    <xdr:col>9</xdr:col>
                    <xdr:colOff>200025</xdr:colOff>
                    <xdr:row>14</xdr:row>
                    <xdr:rowOff>123825</xdr:rowOff>
                  </from>
                  <to>
                    <xdr:col>9</xdr:col>
                    <xdr:colOff>504825</xdr:colOff>
                    <xdr:row>14</xdr:row>
                    <xdr:rowOff>342900</xdr:rowOff>
                  </to>
                </anchor>
              </controlPr>
            </control>
          </mc:Choice>
        </mc:AlternateContent>
        <mc:AlternateContent xmlns:mc="http://schemas.openxmlformats.org/markup-compatibility/2006">
          <mc:Choice Requires="x14">
            <control shapeId="8198" r:id="rId9" name="Option Button 6">
              <controlPr defaultSize="0" autoFill="0" autoLine="0" autoPict="0">
                <anchor moveWithCells="1">
                  <from>
                    <xdr:col>10</xdr:col>
                    <xdr:colOff>200025</xdr:colOff>
                    <xdr:row>14</xdr:row>
                    <xdr:rowOff>123825</xdr:rowOff>
                  </from>
                  <to>
                    <xdr:col>10</xdr:col>
                    <xdr:colOff>504825</xdr:colOff>
                    <xdr:row>14</xdr:row>
                    <xdr:rowOff>342900</xdr:rowOff>
                  </to>
                </anchor>
              </controlPr>
            </control>
          </mc:Choice>
        </mc:AlternateContent>
        <mc:AlternateContent xmlns:mc="http://schemas.openxmlformats.org/markup-compatibility/2006">
          <mc:Choice Requires="x14">
            <control shapeId="8199" r:id="rId10" name="Group Box 7">
              <controlPr defaultSize="0" autoFill="0" autoPict="0">
                <anchor moveWithCells="1">
                  <from>
                    <xdr:col>6</xdr:col>
                    <xdr:colOff>0</xdr:colOff>
                    <xdr:row>11</xdr:row>
                    <xdr:rowOff>161925</xdr:rowOff>
                  </from>
                  <to>
                    <xdr:col>11</xdr:col>
                    <xdr:colOff>0</xdr:colOff>
                    <xdr:row>13</xdr:row>
                    <xdr:rowOff>0</xdr:rowOff>
                  </to>
                </anchor>
              </controlPr>
            </control>
          </mc:Choice>
        </mc:AlternateContent>
        <mc:AlternateContent xmlns:mc="http://schemas.openxmlformats.org/markup-compatibility/2006">
          <mc:Choice Requires="x14">
            <control shapeId="8200" r:id="rId11" name="Option Button 8">
              <controlPr defaultSize="0" autoFill="0" autoLine="0" autoPict="0">
                <anchor moveWithCells="1">
                  <from>
                    <xdr:col>6</xdr:col>
                    <xdr:colOff>200025</xdr:colOff>
                    <xdr:row>12</xdr:row>
                    <xdr:rowOff>123825</xdr:rowOff>
                  </from>
                  <to>
                    <xdr:col>6</xdr:col>
                    <xdr:colOff>504825</xdr:colOff>
                    <xdr:row>12</xdr:row>
                    <xdr:rowOff>342900</xdr:rowOff>
                  </to>
                </anchor>
              </controlPr>
            </control>
          </mc:Choice>
        </mc:AlternateContent>
        <mc:AlternateContent xmlns:mc="http://schemas.openxmlformats.org/markup-compatibility/2006">
          <mc:Choice Requires="x14">
            <control shapeId="8201" r:id="rId12" name="Option Button 9">
              <controlPr defaultSize="0" autoFill="0" autoLine="0" autoPict="0">
                <anchor moveWithCells="1">
                  <from>
                    <xdr:col>7</xdr:col>
                    <xdr:colOff>200025</xdr:colOff>
                    <xdr:row>12</xdr:row>
                    <xdr:rowOff>123825</xdr:rowOff>
                  </from>
                  <to>
                    <xdr:col>7</xdr:col>
                    <xdr:colOff>504825</xdr:colOff>
                    <xdr:row>12</xdr:row>
                    <xdr:rowOff>342900</xdr:rowOff>
                  </to>
                </anchor>
              </controlPr>
            </control>
          </mc:Choice>
        </mc:AlternateContent>
        <mc:AlternateContent xmlns:mc="http://schemas.openxmlformats.org/markup-compatibility/2006">
          <mc:Choice Requires="x14">
            <control shapeId="8202" r:id="rId13" name="Option Button 10">
              <controlPr defaultSize="0" autoFill="0" autoLine="0" autoPict="0">
                <anchor moveWithCells="1">
                  <from>
                    <xdr:col>8</xdr:col>
                    <xdr:colOff>200025</xdr:colOff>
                    <xdr:row>12</xdr:row>
                    <xdr:rowOff>123825</xdr:rowOff>
                  </from>
                  <to>
                    <xdr:col>8</xdr:col>
                    <xdr:colOff>504825</xdr:colOff>
                    <xdr:row>12</xdr:row>
                    <xdr:rowOff>342900</xdr:rowOff>
                  </to>
                </anchor>
              </controlPr>
            </control>
          </mc:Choice>
        </mc:AlternateContent>
        <mc:AlternateContent xmlns:mc="http://schemas.openxmlformats.org/markup-compatibility/2006">
          <mc:Choice Requires="x14">
            <control shapeId="8203" r:id="rId14" name="Option Button 11">
              <controlPr defaultSize="0" autoFill="0" autoLine="0" autoPict="0">
                <anchor moveWithCells="1">
                  <from>
                    <xdr:col>9</xdr:col>
                    <xdr:colOff>200025</xdr:colOff>
                    <xdr:row>12</xdr:row>
                    <xdr:rowOff>123825</xdr:rowOff>
                  </from>
                  <to>
                    <xdr:col>9</xdr:col>
                    <xdr:colOff>504825</xdr:colOff>
                    <xdr:row>12</xdr:row>
                    <xdr:rowOff>342900</xdr:rowOff>
                  </to>
                </anchor>
              </controlPr>
            </control>
          </mc:Choice>
        </mc:AlternateContent>
        <mc:AlternateContent xmlns:mc="http://schemas.openxmlformats.org/markup-compatibility/2006">
          <mc:Choice Requires="x14">
            <control shapeId="8204" r:id="rId15" name="Option Button 12">
              <controlPr defaultSize="0" autoFill="0" autoLine="0" autoPict="0">
                <anchor moveWithCells="1">
                  <from>
                    <xdr:col>10</xdr:col>
                    <xdr:colOff>200025</xdr:colOff>
                    <xdr:row>12</xdr:row>
                    <xdr:rowOff>123825</xdr:rowOff>
                  </from>
                  <to>
                    <xdr:col>10</xdr:col>
                    <xdr:colOff>504825</xdr:colOff>
                    <xdr:row>12</xdr:row>
                    <xdr:rowOff>342900</xdr:rowOff>
                  </to>
                </anchor>
              </controlPr>
            </control>
          </mc:Choice>
        </mc:AlternateContent>
        <mc:AlternateContent xmlns:mc="http://schemas.openxmlformats.org/markup-compatibility/2006">
          <mc:Choice Requires="x14">
            <control shapeId="8205" r:id="rId16" name="Group Box 13">
              <controlPr defaultSize="0" autoFill="0" autoPict="0">
                <anchor moveWithCells="1">
                  <from>
                    <xdr:col>6</xdr:col>
                    <xdr:colOff>0</xdr:colOff>
                    <xdr:row>21</xdr:row>
                    <xdr:rowOff>161925</xdr:rowOff>
                  </from>
                  <to>
                    <xdr:col>11</xdr:col>
                    <xdr:colOff>0</xdr:colOff>
                    <xdr:row>23</xdr:row>
                    <xdr:rowOff>0</xdr:rowOff>
                  </to>
                </anchor>
              </controlPr>
            </control>
          </mc:Choice>
        </mc:AlternateContent>
        <mc:AlternateContent xmlns:mc="http://schemas.openxmlformats.org/markup-compatibility/2006">
          <mc:Choice Requires="x14">
            <control shapeId="8206" r:id="rId17" name="Option Button 14">
              <controlPr defaultSize="0" autoFill="0" autoLine="0" autoPict="0">
                <anchor moveWithCells="1">
                  <from>
                    <xdr:col>6</xdr:col>
                    <xdr:colOff>200025</xdr:colOff>
                    <xdr:row>22</xdr:row>
                    <xdr:rowOff>123825</xdr:rowOff>
                  </from>
                  <to>
                    <xdr:col>6</xdr:col>
                    <xdr:colOff>504825</xdr:colOff>
                    <xdr:row>22</xdr:row>
                    <xdr:rowOff>342900</xdr:rowOff>
                  </to>
                </anchor>
              </controlPr>
            </control>
          </mc:Choice>
        </mc:AlternateContent>
        <mc:AlternateContent xmlns:mc="http://schemas.openxmlformats.org/markup-compatibility/2006">
          <mc:Choice Requires="x14">
            <control shapeId="8207" r:id="rId18" name="Option Button 15">
              <controlPr defaultSize="0" autoFill="0" autoLine="0" autoPict="0">
                <anchor moveWithCells="1">
                  <from>
                    <xdr:col>7</xdr:col>
                    <xdr:colOff>200025</xdr:colOff>
                    <xdr:row>22</xdr:row>
                    <xdr:rowOff>123825</xdr:rowOff>
                  </from>
                  <to>
                    <xdr:col>7</xdr:col>
                    <xdr:colOff>504825</xdr:colOff>
                    <xdr:row>22</xdr:row>
                    <xdr:rowOff>342900</xdr:rowOff>
                  </to>
                </anchor>
              </controlPr>
            </control>
          </mc:Choice>
        </mc:AlternateContent>
        <mc:AlternateContent xmlns:mc="http://schemas.openxmlformats.org/markup-compatibility/2006">
          <mc:Choice Requires="x14">
            <control shapeId="8208" r:id="rId19" name="Option Button 16">
              <controlPr defaultSize="0" autoFill="0" autoLine="0" autoPict="0">
                <anchor moveWithCells="1">
                  <from>
                    <xdr:col>8</xdr:col>
                    <xdr:colOff>200025</xdr:colOff>
                    <xdr:row>22</xdr:row>
                    <xdr:rowOff>123825</xdr:rowOff>
                  </from>
                  <to>
                    <xdr:col>8</xdr:col>
                    <xdr:colOff>504825</xdr:colOff>
                    <xdr:row>22</xdr:row>
                    <xdr:rowOff>342900</xdr:rowOff>
                  </to>
                </anchor>
              </controlPr>
            </control>
          </mc:Choice>
        </mc:AlternateContent>
        <mc:AlternateContent xmlns:mc="http://schemas.openxmlformats.org/markup-compatibility/2006">
          <mc:Choice Requires="x14">
            <control shapeId="8209" r:id="rId20" name="Option Button 17">
              <controlPr defaultSize="0" autoFill="0" autoLine="0" autoPict="0">
                <anchor moveWithCells="1">
                  <from>
                    <xdr:col>9</xdr:col>
                    <xdr:colOff>200025</xdr:colOff>
                    <xdr:row>22</xdr:row>
                    <xdr:rowOff>123825</xdr:rowOff>
                  </from>
                  <to>
                    <xdr:col>9</xdr:col>
                    <xdr:colOff>504825</xdr:colOff>
                    <xdr:row>22</xdr:row>
                    <xdr:rowOff>342900</xdr:rowOff>
                  </to>
                </anchor>
              </controlPr>
            </control>
          </mc:Choice>
        </mc:AlternateContent>
        <mc:AlternateContent xmlns:mc="http://schemas.openxmlformats.org/markup-compatibility/2006">
          <mc:Choice Requires="x14">
            <control shapeId="8210" r:id="rId21" name="Option Button 18">
              <controlPr defaultSize="0" autoFill="0" autoLine="0" autoPict="0">
                <anchor moveWithCells="1">
                  <from>
                    <xdr:col>10</xdr:col>
                    <xdr:colOff>200025</xdr:colOff>
                    <xdr:row>22</xdr:row>
                    <xdr:rowOff>123825</xdr:rowOff>
                  </from>
                  <to>
                    <xdr:col>10</xdr:col>
                    <xdr:colOff>504825</xdr:colOff>
                    <xdr:row>22</xdr:row>
                    <xdr:rowOff>342900</xdr:rowOff>
                  </to>
                </anchor>
              </controlPr>
            </control>
          </mc:Choice>
        </mc:AlternateContent>
        <mc:AlternateContent xmlns:mc="http://schemas.openxmlformats.org/markup-compatibility/2006">
          <mc:Choice Requires="x14">
            <control shapeId="8211" r:id="rId22" name="Group Box 19">
              <controlPr defaultSize="0" autoFill="0" autoPict="0">
                <anchor moveWithCells="1">
                  <from>
                    <xdr:col>6</xdr:col>
                    <xdr:colOff>0</xdr:colOff>
                    <xdr:row>31</xdr:row>
                    <xdr:rowOff>161925</xdr:rowOff>
                  </from>
                  <to>
                    <xdr:col>11</xdr:col>
                    <xdr:colOff>0</xdr:colOff>
                    <xdr:row>33</xdr:row>
                    <xdr:rowOff>0</xdr:rowOff>
                  </to>
                </anchor>
              </controlPr>
            </control>
          </mc:Choice>
        </mc:AlternateContent>
        <mc:AlternateContent xmlns:mc="http://schemas.openxmlformats.org/markup-compatibility/2006">
          <mc:Choice Requires="x14">
            <control shapeId="8212" r:id="rId23" name="Option Button 20">
              <controlPr defaultSize="0" autoFill="0" autoLine="0" autoPict="0">
                <anchor moveWithCells="1">
                  <from>
                    <xdr:col>6</xdr:col>
                    <xdr:colOff>200025</xdr:colOff>
                    <xdr:row>32</xdr:row>
                    <xdr:rowOff>123825</xdr:rowOff>
                  </from>
                  <to>
                    <xdr:col>6</xdr:col>
                    <xdr:colOff>504825</xdr:colOff>
                    <xdr:row>32</xdr:row>
                    <xdr:rowOff>342900</xdr:rowOff>
                  </to>
                </anchor>
              </controlPr>
            </control>
          </mc:Choice>
        </mc:AlternateContent>
        <mc:AlternateContent xmlns:mc="http://schemas.openxmlformats.org/markup-compatibility/2006">
          <mc:Choice Requires="x14">
            <control shapeId="8213" r:id="rId24" name="Option Button 21">
              <controlPr defaultSize="0" autoFill="0" autoLine="0" autoPict="0">
                <anchor moveWithCells="1">
                  <from>
                    <xdr:col>7</xdr:col>
                    <xdr:colOff>200025</xdr:colOff>
                    <xdr:row>32</xdr:row>
                    <xdr:rowOff>123825</xdr:rowOff>
                  </from>
                  <to>
                    <xdr:col>7</xdr:col>
                    <xdr:colOff>504825</xdr:colOff>
                    <xdr:row>32</xdr:row>
                    <xdr:rowOff>342900</xdr:rowOff>
                  </to>
                </anchor>
              </controlPr>
            </control>
          </mc:Choice>
        </mc:AlternateContent>
        <mc:AlternateContent xmlns:mc="http://schemas.openxmlformats.org/markup-compatibility/2006">
          <mc:Choice Requires="x14">
            <control shapeId="8214" r:id="rId25" name="Option Button 22">
              <controlPr defaultSize="0" autoFill="0" autoLine="0" autoPict="0">
                <anchor moveWithCells="1">
                  <from>
                    <xdr:col>8</xdr:col>
                    <xdr:colOff>200025</xdr:colOff>
                    <xdr:row>32</xdr:row>
                    <xdr:rowOff>123825</xdr:rowOff>
                  </from>
                  <to>
                    <xdr:col>8</xdr:col>
                    <xdr:colOff>504825</xdr:colOff>
                    <xdr:row>32</xdr:row>
                    <xdr:rowOff>342900</xdr:rowOff>
                  </to>
                </anchor>
              </controlPr>
            </control>
          </mc:Choice>
        </mc:AlternateContent>
        <mc:AlternateContent xmlns:mc="http://schemas.openxmlformats.org/markup-compatibility/2006">
          <mc:Choice Requires="x14">
            <control shapeId="8215" r:id="rId26" name="Option Button 23">
              <controlPr defaultSize="0" autoFill="0" autoLine="0" autoPict="0">
                <anchor moveWithCells="1">
                  <from>
                    <xdr:col>9</xdr:col>
                    <xdr:colOff>200025</xdr:colOff>
                    <xdr:row>32</xdr:row>
                    <xdr:rowOff>123825</xdr:rowOff>
                  </from>
                  <to>
                    <xdr:col>9</xdr:col>
                    <xdr:colOff>504825</xdr:colOff>
                    <xdr:row>32</xdr:row>
                    <xdr:rowOff>342900</xdr:rowOff>
                  </to>
                </anchor>
              </controlPr>
            </control>
          </mc:Choice>
        </mc:AlternateContent>
        <mc:AlternateContent xmlns:mc="http://schemas.openxmlformats.org/markup-compatibility/2006">
          <mc:Choice Requires="x14">
            <control shapeId="8216" r:id="rId27" name="Option Button 24">
              <controlPr defaultSize="0" autoFill="0" autoLine="0" autoPict="0">
                <anchor moveWithCells="1">
                  <from>
                    <xdr:col>10</xdr:col>
                    <xdr:colOff>200025</xdr:colOff>
                    <xdr:row>32</xdr:row>
                    <xdr:rowOff>123825</xdr:rowOff>
                  </from>
                  <to>
                    <xdr:col>10</xdr:col>
                    <xdr:colOff>504825</xdr:colOff>
                    <xdr:row>32</xdr:row>
                    <xdr:rowOff>342900</xdr:rowOff>
                  </to>
                </anchor>
              </controlPr>
            </control>
          </mc:Choice>
        </mc:AlternateContent>
        <mc:AlternateContent xmlns:mc="http://schemas.openxmlformats.org/markup-compatibility/2006">
          <mc:Choice Requires="x14">
            <control shapeId="8217" r:id="rId28" name="Group Box 25">
              <controlPr defaultSize="0" autoFill="0" autoPict="0">
                <anchor moveWithCells="1">
                  <from>
                    <xdr:col>6</xdr:col>
                    <xdr:colOff>0</xdr:colOff>
                    <xdr:row>29</xdr:row>
                    <xdr:rowOff>161925</xdr:rowOff>
                  </from>
                  <to>
                    <xdr:col>11</xdr:col>
                    <xdr:colOff>0</xdr:colOff>
                    <xdr:row>31</xdr:row>
                    <xdr:rowOff>0</xdr:rowOff>
                  </to>
                </anchor>
              </controlPr>
            </control>
          </mc:Choice>
        </mc:AlternateContent>
        <mc:AlternateContent xmlns:mc="http://schemas.openxmlformats.org/markup-compatibility/2006">
          <mc:Choice Requires="x14">
            <control shapeId="8218" r:id="rId29" name="Option Button 26">
              <controlPr defaultSize="0" autoFill="0" autoLine="0" autoPict="0">
                <anchor moveWithCells="1">
                  <from>
                    <xdr:col>6</xdr:col>
                    <xdr:colOff>200025</xdr:colOff>
                    <xdr:row>30</xdr:row>
                    <xdr:rowOff>123825</xdr:rowOff>
                  </from>
                  <to>
                    <xdr:col>6</xdr:col>
                    <xdr:colOff>504825</xdr:colOff>
                    <xdr:row>30</xdr:row>
                    <xdr:rowOff>342900</xdr:rowOff>
                  </to>
                </anchor>
              </controlPr>
            </control>
          </mc:Choice>
        </mc:AlternateContent>
        <mc:AlternateContent xmlns:mc="http://schemas.openxmlformats.org/markup-compatibility/2006">
          <mc:Choice Requires="x14">
            <control shapeId="8219" r:id="rId30" name="Option Button 27">
              <controlPr defaultSize="0" autoFill="0" autoLine="0" autoPict="0">
                <anchor moveWithCells="1">
                  <from>
                    <xdr:col>7</xdr:col>
                    <xdr:colOff>200025</xdr:colOff>
                    <xdr:row>30</xdr:row>
                    <xdr:rowOff>123825</xdr:rowOff>
                  </from>
                  <to>
                    <xdr:col>7</xdr:col>
                    <xdr:colOff>504825</xdr:colOff>
                    <xdr:row>30</xdr:row>
                    <xdr:rowOff>342900</xdr:rowOff>
                  </to>
                </anchor>
              </controlPr>
            </control>
          </mc:Choice>
        </mc:AlternateContent>
        <mc:AlternateContent xmlns:mc="http://schemas.openxmlformats.org/markup-compatibility/2006">
          <mc:Choice Requires="x14">
            <control shapeId="8220" r:id="rId31" name="Option Button 28">
              <controlPr defaultSize="0" autoFill="0" autoLine="0" autoPict="0">
                <anchor moveWithCells="1">
                  <from>
                    <xdr:col>8</xdr:col>
                    <xdr:colOff>200025</xdr:colOff>
                    <xdr:row>30</xdr:row>
                    <xdr:rowOff>123825</xdr:rowOff>
                  </from>
                  <to>
                    <xdr:col>8</xdr:col>
                    <xdr:colOff>504825</xdr:colOff>
                    <xdr:row>30</xdr:row>
                    <xdr:rowOff>342900</xdr:rowOff>
                  </to>
                </anchor>
              </controlPr>
            </control>
          </mc:Choice>
        </mc:AlternateContent>
        <mc:AlternateContent xmlns:mc="http://schemas.openxmlformats.org/markup-compatibility/2006">
          <mc:Choice Requires="x14">
            <control shapeId="8221" r:id="rId32" name="Option Button 29">
              <controlPr defaultSize="0" autoFill="0" autoLine="0" autoPict="0">
                <anchor moveWithCells="1">
                  <from>
                    <xdr:col>9</xdr:col>
                    <xdr:colOff>200025</xdr:colOff>
                    <xdr:row>30</xdr:row>
                    <xdr:rowOff>123825</xdr:rowOff>
                  </from>
                  <to>
                    <xdr:col>9</xdr:col>
                    <xdr:colOff>504825</xdr:colOff>
                    <xdr:row>30</xdr:row>
                    <xdr:rowOff>342900</xdr:rowOff>
                  </to>
                </anchor>
              </controlPr>
            </control>
          </mc:Choice>
        </mc:AlternateContent>
        <mc:AlternateContent xmlns:mc="http://schemas.openxmlformats.org/markup-compatibility/2006">
          <mc:Choice Requires="x14">
            <control shapeId="8222" r:id="rId33" name="Option Button 30">
              <controlPr defaultSize="0" autoFill="0" autoLine="0" autoPict="0">
                <anchor moveWithCells="1">
                  <from>
                    <xdr:col>10</xdr:col>
                    <xdr:colOff>200025</xdr:colOff>
                    <xdr:row>30</xdr:row>
                    <xdr:rowOff>123825</xdr:rowOff>
                  </from>
                  <to>
                    <xdr:col>10</xdr:col>
                    <xdr:colOff>504825</xdr:colOff>
                    <xdr:row>30</xdr:row>
                    <xdr:rowOff>342900</xdr:rowOff>
                  </to>
                </anchor>
              </controlPr>
            </control>
          </mc:Choice>
        </mc:AlternateContent>
        <mc:AlternateContent xmlns:mc="http://schemas.openxmlformats.org/markup-compatibility/2006">
          <mc:Choice Requires="x14">
            <control shapeId="8223" r:id="rId34" name="Group Box 31">
              <controlPr defaultSize="0" autoFill="0" autoPict="0">
                <anchor moveWithCells="1">
                  <from>
                    <xdr:col>6</xdr:col>
                    <xdr:colOff>0</xdr:colOff>
                    <xdr:row>23</xdr:row>
                    <xdr:rowOff>161925</xdr:rowOff>
                  </from>
                  <to>
                    <xdr:col>11</xdr:col>
                    <xdr:colOff>0</xdr:colOff>
                    <xdr:row>25</xdr:row>
                    <xdr:rowOff>0</xdr:rowOff>
                  </to>
                </anchor>
              </controlPr>
            </control>
          </mc:Choice>
        </mc:AlternateContent>
        <mc:AlternateContent xmlns:mc="http://schemas.openxmlformats.org/markup-compatibility/2006">
          <mc:Choice Requires="x14">
            <control shapeId="8224" r:id="rId35" name="Option Button 32">
              <controlPr defaultSize="0" autoFill="0" autoLine="0" autoPict="0">
                <anchor moveWithCells="1">
                  <from>
                    <xdr:col>6</xdr:col>
                    <xdr:colOff>200025</xdr:colOff>
                    <xdr:row>24</xdr:row>
                    <xdr:rowOff>123825</xdr:rowOff>
                  </from>
                  <to>
                    <xdr:col>6</xdr:col>
                    <xdr:colOff>504825</xdr:colOff>
                    <xdr:row>24</xdr:row>
                    <xdr:rowOff>342900</xdr:rowOff>
                  </to>
                </anchor>
              </controlPr>
            </control>
          </mc:Choice>
        </mc:AlternateContent>
        <mc:AlternateContent xmlns:mc="http://schemas.openxmlformats.org/markup-compatibility/2006">
          <mc:Choice Requires="x14">
            <control shapeId="8225" r:id="rId36" name="Option Button 33">
              <controlPr defaultSize="0" autoFill="0" autoLine="0" autoPict="0">
                <anchor moveWithCells="1">
                  <from>
                    <xdr:col>7</xdr:col>
                    <xdr:colOff>200025</xdr:colOff>
                    <xdr:row>24</xdr:row>
                    <xdr:rowOff>123825</xdr:rowOff>
                  </from>
                  <to>
                    <xdr:col>7</xdr:col>
                    <xdr:colOff>504825</xdr:colOff>
                    <xdr:row>24</xdr:row>
                    <xdr:rowOff>342900</xdr:rowOff>
                  </to>
                </anchor>
              </controlPr>
            </control>
          </mc:Choice>
        </mc:AlternateContent>
        <mc:AlternateContent xmlns:mc="http://schemas.openxmlformats.org/markup-compatibility/2006">
          <mc:Choice Requires="x14">
            <control shapeId="8226" r:id="rId37" name="Option Button 34">
              <controlPr defaultSize="0" autoFill="0" autoLine="0" autoPict="0">
                <anchor moveWithCells="1">
                  <from>
                    <xdr:col>8</xdr:col>
                    <xdr:colOff>200025</xdr:colOff>
                    <xdr:row>24</xdr:row>
                    <xdr:rowOff>123825</xdr:rowOff>
                  </from>
                  <to>
                    <xdr:col>8</xdr:col>
                    <xdr:colOff>504825</xdr:colOff>
                    <xdr:row>24</xdr:row>
                    <xdr:rowOff>342900</xdr:rowOff>
                  </to>
                </anchor>
              </controlPr>
            </control>
          </mc:Choice>
        </mc:AlternateContent>
        <mc:AlternateContent xmlns:mc="http://schemas.openxmlformats.org/markup-compatibility/2006">
          <mc:Choice Requires="x14">
            <control shapeId="8227" r:id="rId38" name="Option Button 35">
              <controlPr defaultSize="0" autoFill="0" autoLine="0" autoPict="0">
                <anchor moveWithCells="1">
                  <from>
                    <xdr:col>9</xdr:col>
                    <xdr:colOff>200025</xdr:colOff>
                    <xdr:row>24</xdr:row>
                    <xdr:rowOff>123825</xdr:rowOff>
                  </from>
                  <to>
                    <xdr:col>9</xdr:col>
                    <xdr:colOff>504825</xdr:colOff>
                    <xdr:row>24</xdr:row>
                    <xdr:rowOff>342900</xdr:rowOff>
                  </to>
                </anchor>
              </controlPr>
            </control>
          </mc:Choice>
        </mc:AlternateContent>
        <mc:AlternateContent xmlns:mc="http://schemas.openxmlformats.org/markup-compatibility/2006">
          <mc:Choice Requires="x14">
            <control shapeId="8228" r:id="rId39" name="Option Button 36">
              <controlPr defaultSize="0" autoFill="0" autoLine="0" autoPict="0">
                <anchor moveWithCells="1">
                  <from>
                    <xdr:col>10</xdr:col>
                    <xdr:colOff>200025</xdr:colOff>
                    <xdr:row>24</xdr:row>
                    <xdr:rowOff>123825</xdr:rowOff>
                  </from>
                  <to>
                    <xdr:col>10</xdr:col>
                    <xdr:colOff>504825</xdr:colOff>
                    <xdr:row>24</xdr:row>
                    <xdr:rowOff>342900</xdr:rowOff>
                  </to>
                </anchor>
              </controlPr>
            </control>
          </mc:Choice>
        </mc:AlternateContent>
        <mc:AlternateContent xmlns:mc="http://schemas.openxmlformats.org/markup-compatibility/2006">
          <mc:Choice Requires="x14">
            <control shapeId="8235" r:id="rId40" name="Group Box 43">
              <controlPr defaultSize="0" autoFill="0" autoPict="0">
                <anchor moveWithCells="1">
                  <from>
                    <xdr:col>6</xdr:col>
                    <xdr:colOff>0</xdr:colOff>
                    <xdr:row>15</xdr:row>
                    <xdr:rowOff>161925</xdr:rowOff>
                  </from>
                  <to>
                    <xdr:col>11</xdr:col>
                    <xdr:colOff>0</xdr:colOff>
                    <xdr:row>17</xdr:row>
                    <xdr:rowOff>0</xdr:rowOff>
                  </to>
                </anchor>
              </controlPr>
            </control>
          </mc:Choice>
        </mc:AlternateContent>
        <mc:AlternateContent xmlns:mc="http://schemas.openxmlformats.org/markup-compatibility/2006">
          <mc:Choice Requires="x14">
            <control shapeId="8236" r:id="rId41" name="Option Button 44">
              <controlPr defaultSize="0" autoFill="0" autoLine="0" autoPict="0">
                <anchor moveWithCells="1">
                  <from>
                    <xdr:col>6</xdr:col>
                    <xdr:colOff>200025</xdr:colOff>
                    <xdr:row>16</xdr:row>
                    <xdr:rowOff>123825</xdr:rowOff>
                  </from>
                  <to>
                    <xdr:col>6</xdr:col>
                    <xdr:colOff>504825</xdr:colOff>
                    <xdr:row>16</xdr:row>
                    <xdr:rowOff>342900</xdr:rowOff>
                  </to>
                </anchor>
              </controlPr>
            </control>
          </mc:Choice>
        </mc:AlternateContent>
        <mc:AlternateContent xmlns:mc="http://schemas.openxmlformats.org/markup-compatibility/2006">
          <mc:Choice Requires="x14">
            <control shapeId="8237" r:id="rId42" name="Option Button 45">
              <controlPr defaultSize="0" autoFill="0" autoLine="0" autoPict="0">
                <anchor moveWithCells="1">
                  <from>
                    <xdr:col>7</xdr:col>
                    <xdr:colOff>200025</xdr:colOff>
                    <xdr:row>16</xdr:row>
                    <xdr:rowOff>123825</xdr:rowOff>
                  </from>
                  <to>
                    <xdr:col>7</xdr:col>
                    <xdr:colOff>504825</xdr:colOff>
                    <xdr:row>16</xdr:row>
                    <xdr:rowOff>342900</xdr:rowOff>
                  </to>
                </anchor>
              </controlPr>
            </control>
          </mc:Choice>
        </mc:AlternateContent>
        <mc:AlternateContent xmlns:mc="http://schemas.openxmlformats.org/markup-compatibility/2006">
          <mc:Choice Requires="x14">
            <control shapeId="8238" r:id="rId43" name="Option Button 46">
              <controlPr defaultSize="0" autoFill="0" autoLine="0" autoPict="0">
                <anchor moveWithCells="1">
                  <from>
                    <xdr:col>8</xdr:col>
                    <xdr:colOff>200025</xdr:colOff>
                    <xdr:row>16</xdr:row>
                    <xdr:rowOff>123825</xdr:rowOff>
                  </from>
                  <to>
                    <xdr:col>8</xdr:col>
                    <xdr:colOff>504825</xdr:colOff>
                    <xdr:row>16</xdr:row>
                    <xdr:rowOff>342900</xdr:rowOff>
                  </to>
                </anchor>
              </controlPr>
            </control>
          </mc:Choice>
        </mc:AlternateContent>
        <mc:AlternateContent xmlns:mc="http://schemas.openxmlformats.org/markup-compatibility/2006">
          <mc:Choice Requires="x14">
            <control shapeId="8239" r:id="rId44" name="Option Button 47">
              <controlPr defaultSize="0" autoFill="0" autoLine="0" autoPict="0">
                <anchor moveWithCells="1">
                  <from>
                    <xdr:col>9</xdr:col>
                    <xdr:colOff>200025</xdr:colOff>
                    <xdr:row>16</xdr:row>
                    <xdr:rowOff>123825</xdr:rowOff>
                  </from>
                  <to>
                    <xdr:col>9</xdr:col>
                    <xdr:colOff>504825</xdr:colOff>
                    <xdr:row>16</xdr:row>
                    <xdr:rowOff>342900</xdr:rowOff>
                  </to>
                </anchor>
              </controlPr>
            </control>
          </mc:Choice>
        </mc:AlternateContent>
        <mc:AlternateContent xmlns:mc="http://schemas.openxmlformats.org/markup-compatibility/2006">
          <mc:Choice Requires="x14">
            <control shapeId="8240" r:id="rId45" name="Option Button 48">
              <controlPr defaultSize="0" autoFill="0" autoLine="0" autoPict="0">
                <anchor moveWithCells="1">
                  <from>
                    <xdr:col>10</xdr:col>
                    <xdr:colOff>200025</xdr:colOff>
                    <xdr:row>16</xdr:row>
                    <xdr:rowOff>123825</xdr:rowOff>
                  </from>
                  <to>
                    <xdr:col>10</xdr:col>
                    <xdr:colOff>504825</xdr:colOff>
                    <xdr:row>16</xdr:row>
                    <xdr:rowOff>342900</xdr:rowOff>
                  </to>
                </anchor>
              </controlPr>
            </control>
          </mc:Choice>
        </mc:AlternateContent>
        <mc:AlternateContent xmlns:mc="http://schemas.openxmlformats.org/markup-compatibility/2006">
          <mc:Choice Requires="x14">
            <control shapeId="8247" r:id="rId46" name="Group Box 55">
              <controlPr defaultSize="0" autoFill="0" autoPict="0">
                <anchor moveWithCells="1">
                  <from>
                    <xdr:col>6</xdr:col>
                    <xdr:colOff>0</xdr:colOff>
                    <xdr:row>33</xdr:row>
                    <xdr:rowOff>161925</xdr:rowOff>
                  </from>
                  <to>
                    <xdr:col>11</xdr:col>
                    <xdr:colOff>0</xdr:colOff>
                    <xdr:row>35</xdr:row>
                    <xdr:rowOff>0</xdr:rowOff>
                  </to>
                </anchor>
              </controlPr>
            </control>
          </mc:Choice>
        </mc:AlternateContent>
        <mc:AlternateContent xmlns:mc="http://schemas.openxmlformats.org/markup-compatibility/2006">
          <mc:Choice Requires="x14">
            <control shapeId="8248" r:id="rId47" name="Option Button 56">
              <controlPr defaultSize="0" autoFill="0" autoLine="0" autoPict="0">
                <anchor moveWithCells="1">
                  <from>
                    <xdr:col>6</xdr:col>
                    <xdr:colOff>200025</xdr:colOff>
                    <xdr:row>34</xdr:row>
                    <xdr:rowOff>123825</xdr:rowOff>
                  </from>
                  <to>
                    <xdr:col>6</xdr:col>
                    <xdr:colOff>504825</xdr:colOff>
                    <xdr:row>34</xdr:row>
                    <xdr:rowOff>342900</xdr:rowOff>
                  </to>
                </anchor>
              </controlPr>
            </control>
          </mc:Choice>
        </mc:AlternateContent>
        <mc:AlternateContent xmlns:mc="http://schemas.openxmlformats.org/markup-compatibility/2006">
          <mc:Choice Requires="x14">
            <control shapeId="8249" r:id="rId48" name="Option Button 57">
              <controlPr defaultSize="0" autoFill="0" autoLine="0" autoPict="0">
                <anchor moveWithCells="1">
                  <from>
                    <xdr:col>7</xdr:col>
                    <xdr:colOff>200025</xdr:colOff>
                    <xdr:row>34</xdr:row>
                    <xdr:rowOff>123825</xdr:rowOff>
                  </from>
                  <to>
                    <xdr:col>7</xdr:col>
                    <xdr:colOff>504825</xdr:colOff>
                    <xdr:row>34</xdr:row>
                    <xdr:rowOff>342900</xdr:rowOff>
                  </to>
                </anchor>
              </controlPr>
            </control>
          </mc:Choice>
        </mc:AlternateContent>
        <mc:AlternateContent xmlns:mc="http://schemas.openxmlformats.org/markup-compatibility/2006">
          <mc:Choice Requires="x14">
            <control shapeId="8250" r:id="rId49" name="Option Button 58">
              <controlPr defaultSize="0" autoFill="0" autoLine="0" autoPict="0">
                <anchor moveWithCells="1">
                  <from>
                    <xdr:col>8</xdr:col>
                    <xdr:colOff>200025</xdr:colOff>
                    <xdr:row>34</xdr:row>
                    <xdr:rowOff>123825</xdr:rowOff>
                  </from>
                  <to>
                    <xdr:col>8</xdr:col>
                    <xdr:colOff>504825</xdr:colOff>
                    <xdr:row>34</xdr:row>
                    <xdr:rowOff>342900</xdr:rowOff>
                  </to>
                </anchor>
              </controlPr>
            </control>
          </mc:Choice>
        </mc:AlternateContent>
        <mc:AlternateContent xmlns:mc="http://schemas.openxmlformats.org/markup-compatibility/2006">
          <mc:Choice Requires="x14">
            <control shapeId="8251" r:id="rId50" name="Option Button 59">
              <controlPr defaultSize="0" autoFill="0" autoLine="0" autoPict="0">
                <anchor moveWithCells="1">
                  <from>
                    <xdr:col>9</xdr:col>
                    <xdr:colOff>200025</xdr:colOff>
                    <xdr:row>34</xdr:row>
                    <xdr:rowOff>123825</xdr:rowOff>
                  </from>
                  <to>
                    <xdr:col>9</xdr:col>
                    <xdr:colOff>504825</xdr:colOff>
                    <xdr:row>34</xdr:row>
                    <xdr:rowOff>342900</xdr:rowOff>
                  </to>
                </anchor>
              </controlPr>
            </control>
          </mc:Choice>
        </mc:AlternateContent>
        <mc:AlternateContent xmlns:mc="http://schemas.openxmlformats.org/markup-compatibility/2006">
          <mc:Choice Requires="x14">
            <control shapeId="8252" r:id="rId51" name="Option Button 60">
              <controlPr defaultSize="0" autoFill="0" autoLine="0" autoPict="0">
                <anchor moveWithCells="1">
                  <from>
                    <xdr:col>10</xdr:col>
                    <xdr:colOff>200025</xdr:colOff>
                    <xdr:row>34</xdr:row>
                    <xdr:rowOff>123825</xdr:rowOff>
                  </from>
                  <to>
                    <xdr:col>10</xdr:col>
                    <xdr:colOff>504825</xdr:colOff>
                    <xdr:row>34</xdr:row>
                    <xdr:rowOff>342900</xdr:rowOff>
                  </to>
                </anchor>
              </controlPr>
            </control>
          </mc:Choice>
        </mc:AlternateContent>
        <mc:AlternateContent xmlns:mc="http://schemas.openxmlformats.org/markup-compatibility/2006">
          <mc:Choice Requires="x14">
            <control shapeId="8253" r:id="rId52" name="Group Box 61">
              <controlPr defaultSize="0" autoFill="0" autoPict="0">
                <anchor moveWithCells="1">
                  <from>
                    <xdr:col>6</xdr:col>
                    <xdr:colOff>0</xdr:colOff>
                    <xdr:row>41</xdr:row>
                    <xdr:rowOff>161925</xdr:rowOff>
                  </from>
                  <to>
                    <xdr:col>11</xdr:col>
                    <xdr:colOff>0</xdr:colOff>
                    <xdr:row>43</xdr:row>
                    <xdr:rowOff>0</xdr:rowOff>
                  </to>
                </anchor>
              </controlPr>
            </control>
          </mc:Choice>
        </mc:AlternateContent>
        <mc:AlternateContent xmlns:mc="http://schemas.openxmlformats.org/markup-compatibility/2006">
          <mc:Choice Requires="x14">
            <control shapeId="8254" r:id="rId53" name="Option Button 62">
              <controlPr defaultSize="0" autoFill="0" autoLine="0" autoPict="0">
                <anchor moveWithCells="1">
                  <from>
                    <xdr:col>6</xdr:col>
                    <xdr:colOff>200025</xdr:colOff>
                    <xdr:row>42</xdr:row>
                    <xdr:rowOff>123825</xdr:rowOff>
                  </from>
                  <to>
                    <xdr:col>6</xdr:col>
                    <xdr:colOff>504825</xdr:colOff>
                    <xdr:row>42</xdr:row>
                    <xdr:rowOff>342900</xdr:rowOff>
                  </to>
                </anchor>
              </controlPr>
            </control>
          </mc:Choice>
        </mc:AlternateContent>
        <mc:AlternateContent xmlns:mc="http://schemas.openxmlformats.org/markup-compatibility/2006">
          <mc:Choice Requires="x14">
            <control shapeId="8255" r:id="rId54" name="Option Button 63">
              <controlPr defaultSize="0" autoFill="0" autoLine="0" autoPict="0">
                <anchor moveWithCells="1">
                  <from>
                    <xdr:col>7</xdr:col>
                    <xdr:colOff>200025</xdr:colOff>
                    <xdr:row>42</xdr:row>
                    <xdr:rowOff>123825</xdr:rowOff>
                  </from>
                  <to>
                    <xdr:col>7</xdr:col>
                    <xdr:colOff>504825</xdr:colOff>
                    <xdr:row>42</xdr:row>
                    <xdr:rowOff>342900</xdr:rowOff>
                  </to>
                </anchor>
              </controlPr>
            </control>
          </mc:Choice>
        </mc:AlternateContent>
        <mc:AlternateContent xmlns:mc="http://schemas.openxmlformats.org/markup-compatibility/2006">
          <mc:Choice Requires="x14">
            <control shapeId="8256" r:id="rId55" name="Option Button 64">
              <controlPr defaultSize="0" autoFill="0" autoLine="0" autoPict="0">
                <anchor moveWithCells="1">
                  <from>
                    <xdr:col>8</xdr:col>
                    <xdr:colOff>200025</xdr:colOff>
                    <xdr:row>42</xdr:row>
                    <xdr:rowOff>123825</xdr:rowOff>
                  </from>
                  <to>
                    <xdr:col>8</xdr:col>
                    <xdr:colOff>504825</xdr:colOff>
                    <xdr:row>42</xdr:row>
                    <xdr:rowOff>342900</xdr:rowOff>
                  </to>
                </anchor>
              </controlPr>
            </control>
          </mc:Choice>
        </mc:AlternateContent>
        <mc:AlternateContent xmlns:mc="http://schemas.openxmlformats.org/markup-compatibility/2006">
          <mc:Choice Requires="x14">
            <control shapeId="8257" r:id="rId56" name="Option Button 65">
              <controlPr defaultSize="0" autoFill="0" autoLine="0" autoPict="0">
                <anchor moveWithCells="1">
                  <from>
                    <xdr:col>9</xdr:col>
                    <xdr:colOff>200025</xdr:colOff>
                    <xdr:row>42</xdr:row>
                    <xdr:rowOff>123825</xdr:rowOff>
                  </from>
                  <to>
                    <xdr:col>9</xdr:col>
                    <xdr:colOff>504825</xdr:colOff>
                    <xdr:row>42</xdr:row>
                    <xdr:rowOff>342900</xdr:rowOff>
                  </to>
                </anchor>
              </controlPr>
            </control>
          </mc:Choice>
        </mc:AlternateContent>
        <mc:AlternateContent xmlns:mc="http://schemas.openxmlformats.org/markup-compatibility/2006">
          <mc:Choice Requires="x14">
            <control shapeId="8258" r:id="rId57" name="Option Button 66">
              <controlPr defaultSize="0" autoFill="0" autoLine="0" autoPict="0">
                <anchor moveWithCells="1">
                  <from>
                    <xdr:col>10</xdr:col>
                    <xdr:colOff>200025</xdr:colOff>
                    <xdr:row>42</xdr:row>
                    <xdr:rowOff>123825</xdr:rowOff>
                  </from>
                  <to>
                    <xdr:col>10</xdr:col>
                    <xdr:colOff>504825</xdr:colOff>
                    <xdr:row>42</xdr:row>
                    <xdr:rowOff>342900</xdr:rowOff>
                  </to>
                </anchor>
              </controlPr>
            </control>
          </mc:Choice>
        </mc:AlternateContent>
        <mc:AlternateContent xmlns:mc="http://schemas.openxmlformats.org/markup-compatibility/2006">
          <mc:Choice Requires="x14">
            <control shapeId="8259" r:id="rId58" name="Group Box 67">
              <controlPr defaultSize="0" autoFill="0" autoPict="0">
                <anchor moveWithCells="1">
                  <from>
                    <xdr:col>6</xdr:col>
                    <xdr:colOff>0</xdr:colOff>
                    <xdr:row>39</xdr:row>
                    <xdr:rowOff>161925</xdr:rowOff>
                  </from>
                  <to>
                    <xdr:col>11</xdr:col>
                    <xdr:colOff>0</xdr:colOff>
                    <xdr:row>41</xdr:row>
                    <xdr:rowOff>0</xdr:rowOff>
                  </to>
                </anchor>
              </controlPr>
            </control>
          </mc:Choice>
        </mc:AlternateContent>
        <mc:AlternateContent xmlns:mc="http://schemas.openxmlformats.org/markup-compatibility/2006">
          <mc:Choice Requires="x14">
            <control shapeId="8260" r:id="rId59" name="Option Button 68">
              <controlPr defaultSize="0" autoFill="0" autoLine="0" autoPict="0">
                <anchor moveWithCells="1">
                  <from>
                    <xdr:col>6</xdr:col>
                    <xdr:colOff>200025</xdr:colOff>
                    <xdr:row>40</xdr:row>
                    <xdr:rowOff>123825</xdr:rowOff>
                  </from>
                  <to>
                    <xdr:col>6</xdr:col>
                    <xdr:colOff>504825</xdr:colOff>
                    <xdr:row>40</xdr:row>
                    <xdr:rowOff>342900</xdr:rowOff>
                  </to>
                </anchor>
              </controlPr>
            </control>
          </mc:Choice>
        </mc:AlternateContent>
        <mc:AlternateContent xmlns:mc="http://schemas.openxmlformats.org/markup-compatibility/2006">
          <mc:Choice Requires="x14">
            <control shapeId="8261" r:id="rId60" name="Option Button 69">
              <controlPr defaultSize="0" autoFill="0" autoLine="0" autoPict="0">
                <anchor moveWithCells="1">
                  <from>
                    <xdr:col>7</xdr:col>
                    <xdr:colOff>200025</xdr:colOff>
                    <xdr:row>40</xdr:row>
                    <xdr:rowOff>123825</xdr:rowOff>
                  </from>
                  <to>
                    <xdr:col>7</xdr:col>
                    <xdr:colOff>504825</xdr:colOff>
                    <xdr:row>40</xdr:row>
                    <xdr:rowOff>342900</xdr:rowOff>
                  </to>
                </anchor>
              </controlPr>
            </control>
          </mc:Choice>
        </mc:AlternateContent>
        <mc:AlternateContent xmlns:mc="http://schemas.openxmlformats.org/markup-compatibility/2006">
          <mc:Choice Requires="x14">
            <control shapeId="8262" r:id="rId61" name="Option Button 70">
              <controlPr defaultSize="0" autoFill="0" autoLine="0" autoPict="0">
                <anchor moveWithCells="1">
                  <from>
                    <xdr:col>8</xdr:col>
                    <xdr:colOff>200025</xdr:colOff>
                    <xdr:row>40</xdr:row>
                    <xdr:rowOff>123825</xdr:rowOff>
                  </from>
                  <to>
                    <xdr:col>8</xdr:col>
                    <xdr:colOff>504825</xdr:colOff>
                    <xdr:row>40</xdr:row>
                    <xdr:rowOff>342900</xdr:rowOff>
                  </to>
                </anchor>
              </controlPr>
            </control>
          </mc:Choice>
        </mc:AlternateContent>
        <mc:AlternateContent xmlns:mc="http://schemas.openxmlformats.org/markup-compatibility/2006">
          <mc:Choice Requires="x14">
            <control shapeId="8263" r:id="rId62" name="Option Button 71">
              <controlPr defaultSize="0" autoFill="0" autoLine="0" autoPict="0">
                <anchor moveWithCells="1">
                  <from>
                    <xdr:col>9</xdr:col>
                    <xdr:colOff>200025</xdr:colOff>
                    <xdr:row>40</xdr:row>
                    <xdr:rowOff>123825</xdr:rowOff>
                  </from>
                  <to>
                    <xdr:col>9</xdr:col>
                    <xdr:colOff>504825</xdr:colOff>
                    <xdr:row>40</xdr:row>
                    <xdr:rowOff>342900</xdr:rowOff>
                  </to>
                </anchor>
              </controlPr>
            </control>
          </mc:Choice>
        </mc:AlternateContent>
        <mc:AlternateContent xmlns:mc="http://schemas.openxmlformats.org/markup-compatibility/2006">
          <mc:Choice Requires="x14">
            <control shapeId="8264" r:id="rId63" name="Option Button 72">
              <controlPr defaultSize="0" autoFill="0" autoLine="0" autoPict="0">
                <anchor moveWithCells="1">
                  <from>
                    <xdr:col>10</xdr:col>
                    <xdr:colOff>200025</xdr:colOff>
                    <xdr:row>40</xdr:row>
                    <xdr:rowOff>123825</xdr:rowOff>
                  </from>
                  <to>
                    <xdr:col>10</xdr:col>
                    <xdr:colOff>504825</xdr:colOff>
                    <xdr:row>40</xdr:row>
                    <xdr:rowOff>342900</xdr:rowOff>
                  </to>
                </anchor>
              </controlPr>
            </control>
          </mc:Choice>
        </mc:AlternateContent>
        <mc:AlternateContent xmlns:mc="http://schemas.openxmlformats.org/markup-compatibility/2006">
          <mc:Choice Requires="x14">
            <control shapeId="8265" r:id="rId64" name="Group Box 73">
              <controlPr defaultSize="0" autoFill="0" autoPict="0">
                <anchor moveWithCells="1">
                  <from>
                    <xdr:col>6</xdr:col>
                    <xdr:colOff>0</xdr:colOff>
                    <xdr:row>43</xdr:row>
                    <xdr:rowOff>161925</xdr:rowOff>
                  </from>
                  <to>
                    <xdr:col>11</xdr:col>
                    <xdr:colOff>0</xdr:colOff>
                    <xdr:row>45</xdr:row>
                    <xdr:rowOff>0</xdr:rowOff>
                  </to>
                </anchor>
              </controlPr>
            </control>
          </mc:Choice>
        </mc:AlternateContent>
        <mc:AlternateContent xmlns:mc="http://schemas.openxmlformats.org/markup-compatibility/2006">
          <mc:Choice Requires="x14">
            <control shapeId="8266" r:id="rId65" name="Option Button 74">
              <controlPr defaultSize="0" autoFill="0" autoLine="0" autoPict="0">
                <anchor moveWithCells="1">
                  <from>
                    <xdr:col>6</xdr:col>
                    <xdr:colOff>200025</xdr:colOff>
                    <xdr:row>44</xdr:row>
                    <xdr:rowOff>123825</xdr:rowOff>
                  </from>
                  <to>
                    <xdr:col>6</xdr:col>
                    <xdr:colOff>504825</xdr:colOff>
                    <xdr:row>44</xdr:row>
                    <xdr:rowOff>342900</xdr:rowOff>
                  </to>
                </anchor>
              </controlPr>
            </control>
          </mc:Choice>
        </mc:AlternateContent>
        <mc:AlternateContent xmlns:mc="http://schemas.openxmlformats.org/markup-compatibility/2006">
          <mc:Choice Requires="x14">
            <control shapeId="8267" r:id="rId66" name="Option Button 75">
              <controlPr defaultSize="0" autoFill="0" autoLine="0" autoPict="0">
                <anchor moveWithCells="1">
                  <from>
                    <xdr:col>7</xdr:col>
                    <xdr:colOff>200025</xdr:colOff>
                    <xdr:row>44</xdr:row>
                    <xdr:rowOff>123825</xdr:rowOff>
                  </from>
                  <to>
                    <xdr:col>7</xdr:col>
                    <xdr:colOff>504825</xdr:colOff>
                    <xdr:row>44</xdr:row>
                    <xdr:rowOff>342900</xdr:rowOff>
                  </to>
                </anchor>
              </controlPr>
            </control>
          </mc:Choice>
        </mc:AlternateContent>
        <mc:AlternateContent xmlns:mc="http://schemas.openxmlformats.org/markup-compatibility/2006">
          <mc:Choice Requires="x14">
            <control shapeId="8268" r:id="rId67" name="Option Button 76">
              <controlPr defaultSize="0" autoFill="0" autoLine="0" autoPict="0">
                <anchor moveWithCells="1">
                  <from>
                    <xdr:col>8</xdr:col>
                    <xdr:colOff>200025</xdr:colOff>
                    <xdr:row>44</xdr:row>
                    <xdr:rowOff>123825</xdr:rowOff>
                  </from>
                  <to>
                    <xdr:col>8</xdr:col>
                    <xdr:colOff>504825</xdr:colOff>
                    <xdr:row>44</xdr:row>
                    <xdr:rowOff>342900</xdr:rowOff>
                  </to>
                </anchor>
              </controlPr>
            </control>
          </mc:Choice>
        </mc:AlternateContent>
        <mc:AlternateContent xmlns:mc="http://schemas.openxmlformats.org/markup-compatibility/2006">
          <mc:Choice Requires="x14">
            <control shapeId="8269" r:id="rId68" name="Option Button 77">
              <controlPr defaultSize="0" autoFill="0" autoLine="0" autoPict="0">
                <anchor moveWithCells="1">
                  <from>
                    <xdr:col>9</xdr:col>
                    <xdr:colOff>200025</xdr:colOff>
                    <xdr:row>44</xdr:row>
                    <xdr:rowOff>123825</xdr:rowOff>
                  </from>
                  <to>
                    <xdr:col>9</xdr:col>
                    <xdr:colOff>504825</xdr:colOff>
                    <xdr:row>44</xdr:row>
                    <xdr:rowOff>342900</xdr:rowOff>
                  </to>
                </anchor>
              </controlPr>
            </control>
          </mc:Choice>
        </mc:AlternateContent>
        <mc:AlternateContent xmlns:mc="http://schemas.openxmlformats.org/markup-compatibility/2006">
          <mc:Choice Requires="x14">
            <control shapeId="8270" r:id="rId69" name="Option Button 78">
              <controlPr defaultSize="0" autoFill="0" autoLine="0" autoPict="0">
                <anchor moveWithCells="1">
                  <from>
                    <xdr:col>10</xdr:col>
                    <xdr:colOff>200025</xdr:colOff>
                    <xdr:row>44</xdr:row>
                    <xdr:rowOff>123825</xdr:rowOff>
                  </from>
                  <to>
                    <xdr:col>10</xdr:col>
                    <xdr:colOff>504825</xdr:colOff>
                    <xdr:row>44</xdr:row>
                    <xdr:rowOff>342900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20" id="{93892D03-5A8C-483C-808F-A4A2C23B31C1}">
            <xm:f>Cover!$I$22&lt;&gt;'List options'!$B$11</xm:f>
            <x14:dxf>
              <font>
                <color theme="0"/>
              </font>
              <border>
                <left/>
                <right/>
                <top/>
                <bottom/>
                <vertical/>
                <horizontal/>
              </border>
            </x14:dxf>
          </x14:cfRule>
          <x14:cfRule type="expression" priority="121" id="{A0D315A9-9E64-4BA0-BF34-01512610AD0F}">
            <xm:f>Cover!$I$20='List options'!$B$2</xm:f>
            <x14:dxf>
              <font>
                <color theme="0"/>
              </font>
              <border>
                <left/>
                <right/>
                <top/>
                <bottom/>
                <vertical/>
                <horizontal/>
              </border>
            </x14:dxf>
          </x14:cfRule>
          <xm:sqref>G59:K59</xm:sqref>
        </x14:conditionalFormatting>
        <x14:conditionalFormatting xmlns:xm="http://schemas.microsoft.com/office/excel/2006/main">
          <x14:cfRule type="expression" priority="11" id="{5F5E2D94-4AD7-4B62-8998-1DF9B18288E0}">
            <xm:f>Cover!$I$22&lt;&gt;'List options'!$B$11</xm:f>
            <x14:dxf>
              <font>
                <color theme="0"/>
              </font>
              <border>
                <left/>
                <right/>
                <top/>
                <bottom/>
                <vertical/>
                <horizontal/>
              </border>
            </x14:dxf>
          </x14:cfRule>
          <x14:cfRule type="expression" priority="12" id="{B5A823CD-FA64-4CF5-BFBB-511CFFB76CCC}">
            <xm:f>Cover!$I$20='List options'!$B$2</xm:f>
            <x14:dxf>
              <font>
                <color theme="0"/>
              </font>
              <border>
                <left/>
                <right/>
                <top/>
                <bottom/>
                <vertical/>
                <horizontal/>
              </border>
            </x14:dxf>
          </x14:cfRule>
          <xm:sqref>G57:K57</xm:sqref>
        </x14:conditionalFormatting>
        <x14:conditionalFormatting xmlns:xm="http://schemas.microsoft.com/office/excel/2006/main">
          <x14:cfRule type="expression" priority="9" id="{5D7D3434-C1B5-41DF-BC42-B1D6F78E26F2}">
            <xm:f>Cover!$I$22&lt;&gt;'List options'!$B$11</xm:f>
            <x14:dxf>
              <font>
                <color theme="0"/>
              </font>
              <border>
                <left/>
                <right/>
                <top/>
                <bottom/>
                <vertical/>
                <horizontal/>
              </border>
            </x14:dxf>
          </x14:cfRule>
          <x14:cfRule type="expression" priority="10" id="{8A74CFAB-B66E-4199-902C-2E0FB914EC96}">
            <xm:f>Cover!$I$20='List options'!$B$2</xm:f>
            <x14:dxf>
              <font>
                <color theme="0"/>
              </font>
              <border>
                <left/>
                <right/>
                <top/>
                <bottom/>
                <vertical/>
                <horizontal/>
              </border>
            </x14:dxf>
          </x14:cfRule>
          <xm:sqref>G55:K55</xm:sqref>
        </x14:conditionalFormatting>
        <x14:conditionalFormatting xmlns:xm="http://schemas.microsoft.com/office/excel/2006/main">
          <x14:cfRule type="expression" priority="8" id="{0CA56956-F23A-42B5-B357-BC5B85258155}">
            <xm:f>Cover!$I$20='List options'!$B$2</xm:f>
            <x14:dxf>
              <font>
                <color theme="0"/>
              </font>
              <border>
                <left/>
                <right/>
                <top/>
                <bottom/>
                <vertical/>
                <horizontal/>
              </border>
            </x14:dxf>
          </x14:cfRule>
          <xm:sqref>G51:K51</xm:sqref>
        </x14:conditionalFormatting>
        <x14:conditionalFormatting xmlns:xm="http://schemas.microsoft.com/office/excel/2006/main">
          <x14:cfRule type="expression" priority="2" id="{FF165130-DBD4-4238-9167-0DAAD7A304F0}">
            <xm:f>Cover!$I$20='List options'!$B$2</xm:f>
            <x14:dxf>
              <font>
                <color theme="0"/>
              </font>
              <border>
                <left/>
                <right/>
                <top/>
                <bottom/>
                <vertical/>
                <horizontal/>
              </border>
            </x14:dxf>
          </x14:cfRule>
          <xm:sqref>G49:K49</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'List options'!$B$14:$B$16</xm:f>
          </x14:formula1>
          <xm:sqref>G59</xm:sqref>
        </x14:dataValidation>
        <x14:dataValidation type="list" allowBlank="1" showInputMessage="1" showErrorMessage="1">
          <x14:formula1>
            <xm:f>'List options'!$B$21:$B$29</xm:f>
          </x14:formula1>
          <xm:sqref>G55:K55</xm:sqref>
        </x14:dataValidation>
        <x14:dataValidation type="list" allowBlank="1" showInputMessage="1" showErrorMessage="1">
          <x14:formula1>
            <xm:f>'List options'!$B$31:$B$37</xm:f>
          </x14:formula1>
          <xm:sqref>G57:K57</xm:sqref>
        </x14:dataValidation>
        <x14:dataValidation type="list" allowBlank="1" showInputMessage="1" showErrorMessage="1">
          <x14:formula1>
            <xm:f>'List options'!$B$39:$B$42</xm:f>
          </x14:formula1>
          <xm:sqref>G49:K49 G51:K51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2:O53"/>
  <sheetViews>
    <sheetView showGridLines="0" showRowColHeaders="0" zoomScale="70" zoomScaleNormal="70" workbookViewId="0">
      <pane ySplit="2" topLeftCell="A39" activePane="bottomLeft" state="frozen"/>
      <selection pane="bottomLeft" activeCell="G48" sqref="G48:H49"/>
    </sheetView>
  </sheetViews>
  <sheetFormatPr defaultColWidth="9.140625" defaultRowHeight="12.75" x14ac:dyDescent="0.2"/>
  <cols>
    <col min="1" max="1" width="2.7109375" style="9" customWidth="1"/>
    <col min="2" max="2" width="5.7109375" style="9" customWidth="1"/>
    <col min="3" max="3" width="1.7109375" style="9" customWidth="1"/>
    <col min="4" max="4" width="9.140625" style="9"/>
    <col min="5" max="5" width="80.7109375" style="9" customWidth="1"/>
    <col min="6" max="6" width="2.7109375" style="68" customWidth="1"/>
    <col min="7" max="11" width="9.140625" style="9"/>
    <col min="12" max="12" width="2.7109375" style="102" customWidth="1"/>
    <col min="13" max="14" width="30.7109375" style="9" customWidth="1"/>
    <col min="15" max="15" width="2.7109375" style="105" customWidth="1"/>
    <col min="16" max="16384" width="9.140625" style="9"/>
  </cols>
  <sheetData>
    <row r="2" spans="2:15" ht="143.1" x14ac:dyDescent="0.25">
      <c r="B2" s="26"/>
      <c r="C2" s="27"/>
      <c r="D2" s="27"/>
      <c r="E2" s="76"/>
      <c r="F2" s="39"/>
      <c r="G2" s="44" t="s">
        <v>19</v>
      </c>
      <c r="H2" s="43" t="s">
        <v>18</v>
      </c>
      <c r="I2" s="42" t="s">
        <v>16</v>
      </c>
      <c r="J2" s="41" t="s">
        <v>17</v>
      </c>
      <c r="K2" s="40" t="s">
        <v>15</v>
      </c>
      <c r="L2" s="98"/>
      <c r="M2" s="78" t="str">
        <f>CHAR(10)&amp;"Project ID:"&amp;CHAR(10)&amp;"Project name:"&amp;CHAR(10)&amp;"QBL assessment performed by:"</f>
        <v xml:space="preserve">
Project ID:
Project name:
QBL assessment performed by:</v>
      </c>
      <c r="N2" s="77" t="str">
        <f>CHAR(10)&amp;Cover!$I$14&amp;CHAR(10)&amp;Cover!$I$16&amp;CHAR(10)&amp;Cover!$I$18</f>
        <v xml:space="preserve">
</v>
      </c>
      <c r="O2" s="103"/>
    </row>
    <row r="3" spans="2:15" ht="12.6" x14ac:dyDescent="0.25">
      <c r="B3" s="30"/>
      <c r="C3" s="88"/>
      <c r="D3" s="3"/>
      <c r="E3" s="3"/>
      <c r="F3" s="45"/>
      <c r="G3" s="46"/>
      <c r="H3" s="46"/>
      <c r="I3" s="46"/>
      <c r="J3" s="46"/>
      <c r="K3" s="46"/>
      <c r="L3" s="99"/>
      <c r="M3" s="3"/>
      <c r="N3" s="3"/>
      <c r="O3" s="104"/>
    </row>
    <row r="4" spans="2:15" ht="20.100000000000001" x14ac:dyDescent="0.4">
      <c r="B4" s="30"/>
      <c r="C4" s="3"/>
      <c r="D4" s="47" t="s">
        <v>26</v>
      </c>
      <c r="E4" s="3"/>
      <c r="F4" s="45"/>
      <c r="G4" s="46"/>
      <c r="H4" s="46"/>
      <c r="I4" s="46"/>
      <c r="J4" s="46"/>
      <c r="K4" s="46"/>
      <c r="L4" s="99"/>
      <c r="M4" s="3"/>
      <c r="N4" s="3"/>
      <c r="O4" s="104"/>
    </row>
    <row r="5" spans="2:15" ht="15.6" x14ac:dyDescent="0.35">
      <c r="B5" s="30"/>
      <c r="C5" s="3"/>
      <c r="D5" s="3"/>
      <c r="E5" s="48" t="s">
        <v>140</v>
      </c>
      <c r="F5" s="45"/>
      <c r="G5" s="46"/>
      <c r="H5" s="46"/>
      <c r="I5" s="46"/>
      <c r="J5" s="46"/>
      <c r="K5" s="46"/>
      <c r="L5" s="99"/>
      <c r="M5" s="3"/>
      <c r="N5" s="3"/>
      <c r="O5" s="104"/>
    </row>
    <row r="6" spans="2:15" ht="12.6" x14ac:dyDescent="0.25">
      <c r="B6" s="30"/>
      <c r="C6" s="3"/>
      <c r="D6" s="3"/>
      <c r="E6" s="3"/>
      <c r="F6" s="45"/>
      <c r="G6" s="46"/>
      <c r="H6" s="46"/>
      <c r="I6" s="46"/>
      <c r="J6" s="46"/>
      <c r="K6" s="46"/>
      <c r="L6" s="99"/>
      <c r="M6" s="3"/>
      <c r="N6" s="3"/>
      <c r="O6" s="104"/>
    </row>
    <row r="7" spans="2:15" ht="14.1" x14ac:dyDescent="0.3">
      <c r="B7" s="30"/>
      <c r="C7" s="3"/>
      <c r="D7" s="3"/>
      <c r="E7" s="15" t="s">
        <v>42</v>
      </c>
      <c r="F7" s="45"/>
      <c r="G7" s="46"/>
      <c r="H7" s="46"/>
      <c r="I7" s="46"/>
      <c r="J7" s="46"/>
      <c r="K7" s="46"/>
      <c r="L7" s="99"/>
      <c r="M7" s="3"/>
      <c r="N7" s="3"/>
      <c r="O7" s="104"/>
    </row>
    <row r="8" spans="2:15" ht="12.6" x14ac:dyDescent="0.25">
      <c r="B8" s="30"/>
      <c r="C8" s="3"/>
      <c r="D8" s="3"/>
      <c r="E8" s="3"/>
      <c r="F8" s="45"/>
      <c r="G8" s="46"/>
      <c r="H8" s="46"/>
      <c r="I8" s="46"/>
      <c r="J8" s="46"/>
      <c r="K8" s="46"/>
      <c r="L8" s="99"/>
      <c r="M8" s="3"/>
      <c r="N8" s="3"/>
      <c r="O8" s="104"/>
    </row>
    <row r="9" spans="2:15" ht="15.6" x14ac:dyDescent="0.35">
      <c r="B9" s="30"/>
      <c r="C9" s="3"/>
      <c r="D9" s="11" t="s">
        <v>1</v>
      </c>
      <c r="E9" s="49" t="s">
        <v>141</v>
      </c>
      <c r="F9" s="45"/>
      <c r="G9" s="3"/>
      <c r="H9" s="3"/>
      <c r="I9" s="3"/>
      <c r="J9" s="3"/>
      <c r="K9" s="3"/>
      <c r="L9" s="99">
        <f>PRODUCT(L13:L19)</f>
        <v>0</v>
      </c>
      <c r="M9" s="3"/>
      <c r="N9" s="3"/>
      <c r="O9" s="104">
        <f>SUM(O13:O19)</f>
        <v>0</v>
      </c>
    </row>
    <row r="10" spans="2:15" ht="12.6" x14ac:dyDescent="0.25">
      <c r="B10" s="30"/>
      <c r="C10" s="3"/>
      <c r="D10" s="3"/>
      <c r="E10" s="3"/>
      <c r="F10" s="45"/>
      <c r="G10" s="3"/>
      <c r="H10" s="3"/>
      <c r="I10" s="3"/>
      <c r="J10" s="3"/>
      <c r="K10" s="3"/>
      <c r="L10" s="99"/>
      <c r="M10" s="3"/>
      <c r="N10" s="3"/>
      <c r="O10" s="104"/>
    </row>
    <row r="11" spans="2:15" ht="14.1" x14ac:dyDescent="0.25">
      <c r="B11" s="30"/>
      <c r="C11" s="3"/>
      <c r="D11" s="3"/>
      <c r="E11" s="50" t="s">
        <v>128</v>
      </c>
      <c r="F11" s="45"/>
      <c r="G11" s="3"/>
      <c r="H11" s="3"/>
      <c r="I11" s="3"/>
      <c r="J11" s="3"/>
      <c r="K11" s="3"/>
      <c r="L11" s="99"/>
      <c r="M11" s="3"/>
      <c r="N11" s="3"/>
      <c r="O11" s="104"/>
    </row>
    <row r="12" spans="2:15" ht="12.95" x14ac:dyDescent="0.3">
      <c r="B12" s="30"/>
      <c r="C12" s="3"/>
      <c r="D12" s="3"/>
      <c r="E12" s="3"/>
      <c r="F12" s="45"/>
      <c r="G12" s="3"/>
      <c r="H12" s="3"/>
      <c r="I12" s="3"/>
      <c r="J12" s="3"/>
      <c r="K12" s="3"/>
      <c r="L12" s="99"/>
      <c r="M12" s="51" t="str">
        <f>IF(L13=1,"Please provide rationale",IF(L13=5,"Please provide rationale","Comments (optional)"))</f>
        <v>Comments (optional)</v>
      </c>
      <c r="N12" s="51"/>
      <c r="O12" s="104"/>
    </row>
    <row r="13" spans="2:15" ht="40.5" customHeight="1" x14ac:dyDescent="0.25">
      <c r="B13" s="30"/>
      <c r="C13" s="3"/>
      <c r="D13" s="3"/>
      <c r="E13" s="82" t="s">
        <v>155</v>
      </c>
      <c r="F13" s="45"/>
      <c r="G13" s="3"/>
      <c r="H13" s="3"/>
      <c r="I13" s="3"/>
      <c r="J13" s="3"/>
      <c r="K13" s="3"/>
      <c r="L13" s="100">
        <v>0</v>
      </c>
      <c r="M13" s="120"/>
      <c r="N13" s="121"/>
      <c r="O13" s="104" t="b">
        <f>IF(M12="Please provide rationale",IF(M13="",1,0))</f>
        <v>0</v>
      </c>
    </row>
    <row r="14" spans="2:15" ht="12.95" x14ac:dyDescent="0.3">
      <c r="B14" s="30"/>
      <c r="C14" s="3"/>
      <c r="D14" s="3"/>
      <c r="E14" s="3"/>
      <c r="F14" s="45"/>
      <c r="G14" s="3"/>
      <c r="H14" s="3"/>
      <c r="I14" s="3"/>
      <c r="J14" s="3"/>
      <c r="K14" s="3"/>
      <c r="L14" s="99"/>
      <c r="M14" s="51" t="str">
        <f>IF(L15=1,"Please provide rationale",IF(L15=5,"Please provide rationale","Comments (optional)"))</f>
        <v>Comments (optional)</v>
      </c>
      <c r="N14" s="51"/>
      <c r="O14" s="104"/>
    </row>
    <row r="15" spans="2:15" ht="40.5" customHeight="1" x14ac:dyDescent="0.25">
      <c r="B15" s="30"/>
      <c r="C15" s="3"/>
      <c r="D15" s="3"/>
      <c r="E15" s="86" t="s">
        <v>142</v>
      </c>
      <c r="F15" s="45"/>
      <c r="G15" s="3"/>
      <c r="H15" s="3"/>
      <c r="I15" s="3"/>
      <c r="J15" s="3"/>
      <c r="K15" s="3"/>
      <c r="L15" s="100">
        <v>0</v>
      </c>
      <c r="M15" s="120"/>
      <c r="N15" s="121"/>
      <c r="O15" s="104" t="b">
        <f>IF(M14="Please provide rationale",IF(M15="",1,0))</f>
        <v>0</v>
      </c>
    </row>
    <row r="16" spans="2:15" ht="12.95" x14ac:dyDescent="0.3">
      <c r="B16" s="30"/>
      <c r="C16" s="3"/>
      <c r="D16" s="3"/>
      <c r="E16" s="3"/>
      <c r="F16" s="45"/>
      <c r="G16" s="3"/>
      <c r="H16" s="3"/>
      <c r="I16" s="3"/>
      <c r="J16" s="3"/>
      <c r="K16" s="3"/>
      <c r="L16" s="99"/>
      <c r="M16" s="51" t="str">
        <f>IF(L17=1,"Please provide rationale",IF(L17=5,"Please provide rationale","Comments (optional)"))</f>
        <v>Comments (optional)</v>
      </c>
      <c r="N16" s="51"/>
      <c r="O16" s="104"/>
    </row>
    <row r="17" spans="2:15" ht="40.5" customHeight="1" x14ac:dyDescent="0.25">
      <c r="B17" s="30"/>
      <c r="C17" s="3"/>
      <c r="D17" s="3"/>
      <c r="E17" s="86" t="s">
        <v>156</v>
      </c>
      <c r="F17" s="45"/>
      <c r="G17" s="3"/>
      <c r="H17" s="3"/>
      <c r="I17" s="3"/>
      <c r="J17" s="3"/>
      <c r="K17" s="3"/>
      <c r="L17" s="100">
        <v>0</v>
      </c>
      <c r="M17" s="120"/>
      <c r="N17" s="121"/>
      <c r="O17" s="104" t="b">
        <f>IF(M16="Please provide rationale",IF(M17="",1,0))</f>
        <v>0</v>
      </c>
    </row>
    <row r="18" spans="2:15" ht="12.95" x14ac:dyDescent="0.3">
      <c r="B18" s="30"/>
      <c r="C18" s="3"/>
      <c r="D18" s="3"/>
      <c r="E18" s="3"/>
      <c r="F18" s="45"/>
      <c r="G18" s="3"/>
      <c r="H18" s="3"/>
      <c r="I18" s="3"/>
      <c r="J18" s="3"/>
      <c r="K18" s="3"/>
      <c r="L18" s="99"/>
      <c r="M18" s="51" t="str">
        <f>IF(L19=1,"Please provide rationale",IF(L19=5,"Please provide rationale","Comments (optional)"))</f>
        <v>Comments (optional)</v>
      </c>
      <c r="N18" s="51"/>
      <c r="O18" s="104"/>
    </row>
    <row r="19" spans="2:15" ht="40.5" customHeight="1" x14ac:dyDescent="0.25">
      <c r="B19" s="30"/>
      <c r="C19" s="3"/>
      <c r="D19" s="3"/>
      <c r="E19" s="82" t="s">
        <v>143</v>
      </c>
      <c r="F19" s="45"/>
      <c r="G19" s="3"/>
      <c r="H19" s="3"/>
      <c r="I19" s="3"/>
      <c r="J19" s="3"/>
      <c r="K19" s="3"/>
      <c r="L19" s="100">
        <v>0</v>
      </c>
      <c r="M19" s="120"/>
      <c r="N19" s="121"/>
      <c r="O19" s="104" t="b">
        <f>IF(M18="Please provide rationale",IF(M19="",1,0))</f>
        <v>0</v>
      </c>
    </row>
    <row r="20" spans="2:15" ht="20.100000000000001" customHeight="1" x14ac:dyDescent="0.25">
      <c r="B20" s="30"/>
      <c r="C20" s="3"/>
      <c r="D20" s="3"/>
      <c r="E20" s="3"/>
      <c r="F20" s="45"/>
      <c r="G20" s="3"/>
      <c r="H20" s="3"/>
      <c r="I20" s="3"/>
      <c r="J20" s="3"/>
      <c r="K20" s="3"/>
      <c r="L20" s="99"/>
      <c r="M20" s="3"/>
      <c r="N20" s="3"/>
      <c r="O20" s="104"/>
    </row>
    <row r="21" spans="2:15" ht="15.6" x14ac:dyDescent="0.35">
      <c r="B21" s="30"/>
      <c r="C21" s="3"/>
      <c r="D21" s="52" t="s">
        <v>2</v>
      </c>
      <c r="E21" s="53" t="s">
        <v>144</v>
      </c>
      <c r="F21" s="45"/>
      <c r="G21" s="3"/>
      <c r="H21" s="3"/>
      <c r="I21" s="3"/>
      <c r="J21" s="3"/>
      <c r="K21" s="3"/>
      <c r="L21" s="99">
        <f>PRODUCT(L25:L29)</f>
        <v>0</v>
      </c>
      <c r="M21" s="3"/>
      <c r="N21" s="3"/>
      <c r="O21" s="104">
        <f>SUM(O25:O29)</f>
        <v>0</v>
      </c>
    </row>
    <row r="22" spans="2:15" ht="12.6" x14ac:dyDescent="0.25">
      <c r="B22" s="30"/>
      <c r="C22" s="3"/>
      <c r="D22" s="3"/>
      <c r="E22" s="3"/>
      <c r="F22" s="45"/>
      <c r="G22" s="3"/>
      <c r="H22" s="3"/>
      <c r="I22" s="3"/>
      <c r="J22" s="3"/>
      <c r="K22" s="3"/>
      <c r="L22" s="99"/>
      <c r="M22" s="3"/>
      <c r="N22" s="3"/>
      <c r="O22" s="104"/>
    </row>
    <row r="23" spans="2:15" ht="14.1" x14ac:dyDescent="0.25">
      <c r="B23" s="30"/>
      <c r="C23" s="3"/>
      <c r="D23" s="3"/>
      <c r="E23" s="50" t="s">
        <v>128</v>
      </c>
      <c r="F23" s="45"/>
      <c r="G23" s="3"/>
      <c r="H23" s="3"/>
      <c r="I23" s="3"/>
      <c r="J23" s="3"/>
      <c r="K23" s="3"/>
      <c r="L23" s="99"/>
      <c r="M23" s="3"/>
      <c r="N23" s="3"/>
      <c r="O23" s="104"/>
    </row>
    <row r="24" spans="2:15" ht="12.95" x14ac:dyDescent="0.3">
      <c r="B24" s="30"/>
      <c r="C24" s="3"/>
      <c r="D24" s="3"/>
      <c r="E24" s="3"/>
      <c r="F24" s="45"/>
      <c r="G24" s="3"/>
      <c r="H24" s="3"/>
      <c r="I24" s="3"/>
      <c r="J24" s="3"/>
      <c r="K24" s="3"/>
      <c r="L24" s="99"/>
      <c r="M24" s="51" t="str">
        <f>IF(L25=1,"Please provide rationale",IF(L25=5,"Please provide rationale","Comments (optional)"))</f>
        <v>Comments (optional)</v>
      </c>
      <c r="N24" s="51"/>
      <c r="O24" s="104"/>
    </row>
    <row r="25" spans="2:15" ht="40.5" customHeight="1" x14ac:dyDescent="0.25">
      <c r="B25" s="30"/>
      <c r="C25" s="3"/>
      <c r="D25" s="3"/>
      <c r="E25" s="82" t="s">
        <v>145</v>
      </c>
      <c r="F25" s="45"/>
      <c r="G25" s="3"/>
      <c r="H25" s="3"/>
      <c r="I25" s="3"/>
      <c r="J25" s="3"/>
      <c r="K25" s="3"/>
      <c r="L25" s="100">
        <v>0</v>
      </c>
      <c r="M25" s="120"/>
      <c r="N25" s="121"/>
      <c r="O25" s="104" t="b">
        <f>IF(M24="Please provide rationale",IF(M25="",1,0))</f>
        <v>0</v>
      </c>
    </row>
    <row r="26" spans="2:15" ht="12.95" x14ac:dyDescent="0.3">
      <c r="B26" s="30"/>
      <c r="C26" s="3"/>
      <c r="D26" s="3"/>
      <c r="E26" s="54"/>
      <c r="F26" s="45"/>
      <c r="G26" s="3"/>
      <c r="H26" s="3"/>
      <c r="I26" s="3"/>
      <c r="J26" s="3"/>
      <c r="K26" s="3"/>
      <c r="L26" s="99"/>
      <c r="M26" s="51" t="str">
        <f>IF(L27=1,"Please provide rationale",IF(L27=5,"Please provide rationale","Comments (optional)"))</f>
        <v>Comments (optional)</v>
      </c>
      <c r="N26" s="51"/>
      <c r="O26" s="104"/>
    </row>
    <row r="27" spans="2:15" ht="40.5" customHeight="1" x14ac:dyDescent="0.25">
      <c r="B27" s="30"/>
      <c r="C27" s="3"/>
      <c r="D27" s="3"/>
      <c r="E27" s="82" t="s">
        <v>146</v>
      </c>
      <c r="F27" s="45"/>
      <c r="G27" s="3"/>
      <c r="H27" s="3"/>
      <c r="I27" s="3"/>
      <c r="J27" s="3"/>
      <c r="K27" s="3"/>
      <c r="L27" s="100">
        <v>0</v>
      </c>
      <c r="M27" s="120"/>
      <c r="N27" s="121"/>
      <c r="O27" s="104" t="b">
        <f>IF(M26="Please provide rationale",IF(M27="",1,0))</f>
        <v>0</v>
      </c>
    </row>
    <row r="28" spans="2:15" ht="12.95" x14ac:dyDescent="0.3">
      <c r="B28" s="30"/>
      <c r="C28" s="3"/>
      <c r="D28" s="3"/>
      <c r="E28" s="3"/>
      <c r="F28" s="45"/>
      <c r="G28" s="3"/>
      <c r="H28" s="3"/>
      <c r="I28" s="3"/>
      <c r="J28" s="3"/>
      <c r="K28" s="3"/>
      <c r="L28" s="99"/>
      <c r="M28" s="51" t="str">
        <f>IF(L29=1,"Please provide rationale",IF(L29=5,"Please provide rationale","Comments (optional)"))</f>
        <v>Comments (optional)</v>
      </c>
      <c r="N28" s="51"/>
      <c r="O28" s="104"/>
    </row>
    <row r="29" spans="2:15" ht="40.5" customHeight="1" x14ac:dyDescent="0.25">
      <c r="B29" s="30"/>
      <c r="C29" s="3"/>
      <c r="D29" s="3"/>
      <c r="E29" s="82" t="s">
        <v>147</v>
      </c>
      <c r="F29" s="45"/>
      <c r="G29" s="3"/>
      <c r="H29" s="3"/>
      <c r="I29" s="3"/>
      <c r="J29" s="3"/>
      <c r="K29" s="3"/>
      <c r="L29" s="100">
        <v>0</v>
      </c>
      <c r="M29" s="120"/>
      <c r="N29" s="121"/>
      <c r="O29" s="104" t="b">
        <f>IF(M28="Please provide rationale",IF(M29="",1,0))</f>
        <v>0</v>
      </c>
    </row>
    <row r="30" spans="2:15" ht="20.100000000000001" customHeight="1" x14ac:dyDescent="0.25">
      <c r="B30" s="30"/>
      <c r="C30" s="3"/>
      <c r="D30" s="3"/>
      <c r="E30" s="3"/>
      <c r="F30" s="45"/>
      <c r="G30" s="3"/>
      <c r="H30" s="3"/>
      <c r="I30" s="3"/>
      <c r="J30" s="3"/>
      <c r="K30" s="3"/>
      <c r="L30" s="99"/>
      <c r="M30" s="3"/>
      <c r="N30" s="3"/>
      <c r="O30" s="104"/>
    </row>
    <row r="31" spans="2:15" ht="15.6" x14ac:dyDescent="0.35">
      <c r="B31" s="30"/>
      <c r="C31" s="3"/>
      <c r="D31" s="52" t="s">
        <v>3</v>
      </c>
      <c r="E31" s="53" t="s">
        <v>27</v>
      </c>
      <c r="F31" s="45"/>
      <c r="G31" s="3"/>
      <c r="H31" s="3"/>
      <c r="I31" s="3"/>
      <c r="J31" s="3"/>
      <c r="K31" s="3"/>
      <c r="L31" s="107"/>
      <c r="M31" s="3"/>
      <c r="N31" s="3"/>
      <c r="O31" s="104"/>
    </row>
    <row r="32" spans="2:15" ht="12.6" x14ac:dyDescent="0.25">
      <c r="B32" s="30"/>
      <c r="C32" s="3"/>
      <c r="D32" s="3"/>
      <c r="E32" s="3"/>
      <c r="F32" s="45"/>
      <c r="G32" s="3"/>
      <c r="H32" s="3"/>
      <c r="I32" s="3"/>
      <c r="J32" s="3"/>
      <c r="K32" s="3"/>
      <c r="L32" s="107"/>
      <c r="M32" s="3"/>
      <c r="N32" s="3"/>
      <c r="O32" s="104"/>
    </row>
    <row r="33" spans="2:15" ht="14.1" x14ac:dyDescent="0.25">
      <c r="B33" s="30"/>
      <c r="C33" s="3"/>
      <c r="D33" s="3"/>
      <c r="E33" s="50" t="s">
        <v>56</v>
      </c>
      <c r="F33" s="45"/>
      <c r="G33" s="5"/>
      <c r="H33" s="5"/>
      <c r="I33" s="5"/>
      <c r="J33" s="5"/>
      <c r="K33" s="5"/>
      <c r="L33" s="107"/>
      <c r="M33" s="3"/>
      <c r="N33" s="3"/>
      <c r="O33" s="104"/>
    </row>
    <row r="34" spans="2:15" ht="12.75" customHeight="1" x14ac:dyDescent="0.25">
      <c r="B34" s="30"/>
      <c r="C34" s="3"/>
      <c r="D34" s="3"/>
      <c r="E34" s="55"/>
      <c r="F34" s="45"/>
      <c r="G34" s="5"/>
      <c r="H34" s="5"/>
      <c r="I34" s="5"/>
      <c r="J34" s="5"/>
      <c r="K34" s="5"/>
      <c r="L34" s="107"/>
      <c r="M34" s="3"/>
      <c r="N34" s="3"/>
      <c r="O34" s="104"/>
    </row>
    <row r="35" spans="2:15" ht="12.75" customHeight="1" x14ac:dyDescent="0.25">
      <c r="B35" s="30"/>
      <c r="C35" s="3"/>
      <c r="D35" s="3"/>
      <c r="E35" s="138" t="s">
        <v>28</v>
      </c>
      <c r="F35" s="138"/>
      <c r="G35" s="138"/>
      <c r="H35" s="138"/>
      <c r="I35" s="138"/>
      <c r="J35" s="138"/>
      <c r="K35" s="138"/>
      <c r="L35" s="107"/>
      <c r="M35" s="3"/>
      <c r="N35" s="3"/>
      <c r="O35" s="104"/>
    </row>
    <row r="36" spans="2:15" ht="12.95" x14ac:dyDescent="0.3">
      <c r="B36" s="30"/>
      <c r="C36" s="3"/>
      <c r="D36" s="3"/>
      <c r="E36" s="3"/>
      <c r="F36" s="45"/>
      <c r="G36" s="2"/>
      <c r="H36" s="2"/>
      <c r="I36" s="2"/>
      <c r="J36" s="2"/>
      <c r="K36" s="2"/>
      <c r="L36" s="107"/>
      <c r="M36" s="122" t="s">
        <v>114</v>
      </c>
      <c r="N36" s="122"/>
      <c r="O36" s="104"/>
    </row>
    <row r="37" spans="2:15" ht="13.5" thickBot="1" x14ac:dyDescent="0.25">
      <c r="B37" s="30"/>
      <c r="C37" s="3"/>
      <c r="D37" s="3"/>
      <c r="E37" s="129"/>
      <c r="F37" s="130"/>
      <c r="G37" s="130"/>
      <c r="H37" s="130"/>
      <c r="I37" s="130"/>
      <c r="J37" s="130"/>
      <c r="K37" s="131"/>
      <c r="L37" s="107"/>
      <c r="M37" s="3"/>
      <c r="N37" s="3"/>
      <c r="O37" s="104"/>
    </row>
    <row r="38" spans="2:15" ht="15.75" thickBot="1" x14ac:dyDescent="0.3">
      <c r="B38" s="30"/>
      <c r="C38" s="3"/>
      <c r="D38" s="3"/>
      <c r="E38" s="132"/>
      <c r="F38" s="133"/>
      <c r="G38" s="133"/>
      <c r="H38" s="133"/>
      <c r="I38" s="133"/>
      <c r="J38" s="133"/>
      <c r="K38" s="134"/>
      <c r="L38" s="107"/>
      <c r="M38" s="125" t="s">
        <v>110</v>
      </c>
      <c r="N38" s="126"/>
      <c r="O38" s="104"/>
    </row>
    <row r="39" spans="2:15" ht="13.5" thickBot="1" x14ac:dyDescent="0.25">
      <c r="B39" s="30"/>
      <c r="C39" s="3"/>
      <c r="D39" s="3"/>
      <c r="E39" s="132"/>
      <c r="F39" s="133"/>
      <c r="G39" s="133"/>
      <c r="H39" s="133"/>
      <c r="I39" s="133"/>
      <c r="J39" s="133"/>
      <c r="K39" s="134"/>
      <c r="L39" s="107"/>
      <c r="M39" s="3"/>
      <c r="N39" s="3"/>
      <c r="O39" s="104"/>
    </row>
    <row r="40" spans="2:15" ht="15.75" thickBot="1" x14ac:dyDescent="0.3">
      <c r="B40" s="30"/>
      <c r="C40" s="3"/>
      <c r="D40" s="3"/>
      <c r="E40" s="132"/>
      <c r="F40" s="133"/>
      <c r="G40" s="133"/>
      <c r="H40" s="133"/>
      <c r="I40" s="133"/>
      <c r="J40" s="133"/>
      <c r="K40" s="134"/>
      <c r="L40" s="107"/>
      <c r="M40" s="125" t="s">
        <v>111</v>
      </c>
      <c r="N40" s="126"/>
      <c r="O40" s="104"/>
    </row>
    <row r="41" spans="2:15" ht="13.5" thickBot="1" x14ac:dyDescent="0.25">
      <c r="B41" s="30"/>
      <c r="C41" s="3"/>
      <c r="D41" s="3"/>
      <c r="E41" s="132"/>
      <c r="F41" s="133"/>
      <c r="G41" s="133"/>
      <c r="H41" s="133"/>
      <c r="I41" s="133"/>
      <c r="J41" s="133"/>
      <c r="K41" s="134"/>
      <c r="L41" s="107"/>
      <c r="M41" s="3"/>
      <c r="N41" s="3"/>
      <c r="O41" s="104"/>
    </row>
    <row r="42" spans="2:15" ht="15.75" thickBot="1" x14ac:dyDescent="0.3">
      <c r="B42" s="30"/>
      <c r="C42" s="3"/>
      <c r="D42" s="3"/>
      <c r="E42" s="132"/>
      <c r="F42" s="133"/>
      <c r="G42" s="133"/>
      <c r="H42" s="133"/>
      <c r="I42" s="133"/>
      <c r="J42" s="133"/>
      <c r="K42" s="134"/>
      <c r="L42" s="107"/>
      <c r="M42" s="125" t="s">
        <v>113</v>
      </c>
      <c r="N42" s="126"/>
      <c r="O42" s="104"/>
    </row>
    <row r="43" spans="2:15" ht="13.5" thickBot="1" x14ac:dyDescent="0.25">
      <c r="B43" s="30"/>
      <c r="C43" s="3"/>
      <c r="D43" s="3"/>
      <c r="E43" s="132"/>
      <c r="F43" s="133"/>
      <c r="G43" s="133"/>
      <c r="H43" s="133"/>
      <c r="I43" s="133"/>
      <c r="J43" s="133"/>
      <c r="K43" s="134"/>
      <c r="L43" s="107"/>
      <c r="M43" s="3"/>
      <c r="N43" s="3"/>
      <c r="O43" s="104"/>
    </row>
    <row r="44" spans="2:15" ht="15.75" thickBot="1" x14ac:dyDescent="0.3">
      <c r="B44" s="30"/>
      <c r="C44" s="3"/>
      <c r="D44" s="3"/>
      <c r="E44" s="135"/>
      <c r="F44" s="136"/>
      <c r="G44" s="136"/>
      <c r="H44" s="136"/>
      <c r="I44" s="136"/>
      <c r="J44" s="136"/>
      <c r="K44" s="137"/>
      <c r="L44" s="107"/>
      <c r="M44" s="123" t="s">
        <v>112</v>
      </c>
      <c r="N44" s="124"/>
      <c r="O44" s="104"/>
    </row>
    <row r="45" spans="2:15" ht="12.6" x14ac:dyDescent="0.25">
      <c r="B45" s="30"/>
      <c r="C45" s="3"/>
      <c r="D45" s="3"/>
      <c r="E45" s="3"/>
      <c r="F45" s="45"/>
      <c r="G45" s="3"/>
      <c r="H45" s="3"/>
      <c r="I45" s="3"/>
      <c r="J45" s="3"/>
      <c r="K45" s="3"/>
      <c r="L45" s="107"/>
      <c r="M45" s="3"/>
      <c r="N45" s="3"/>
      <c r="O45" s="104"/>
    </row>
    <row r="46" spans="2:15" ht="12.6" x14ac:dyDescent="0.25">
      <c r="B46" s="30"/>
      <c r="C46" s="3"/>
      <c r="D46" s="3"/>
      <c r="E46" s="3"/>
      <c r="F46" s="45"/>
      <c r="G46" s="3"/>
      <c r="H46" s="3"/>
      <c r="I46" s="3"/>
      <c r="J46" s="3"/>
      <c r="K46" s="3"/>
      <c r="L46" s="107"/>
      <c r="M46" s="3"/>
      <c r="N46" s="3"/>
      <c r="O46" s="104"/>
    </row>
    <row r="47" spans="2:15" ht="12.95" thickBot="1" x14ac:dyDescent="0.3">
      <c r="B47" s="30"/>
      <c r="C47" s="3"/>
      <c r="D47" s="3"/>
      <c r="E47" s="3"/>
      <c r="F47" s="45"/>
      <c r="G47" s="3"/>
      <c r="H47" s="3"/>
      <c r="I47" s="3"/>
      <c r="J47" s="3"/>
      <c r="K47" s="3"/>
      <c r="L47" s="107"/>
      <c r="M47" s="3"/>
      <c r="N47" s="3"/>
      <c r="O47" s="104"/>
    </row>
    <row r="48" spans="2:15" ht="12.75" customHeight="1" x14ac:dyDescent="0.2">
      <c r="B48" s="30"/>
      <c r="C48" s="3"/>
      <c r="D48" s="3"/>
      <c r="E48" s="3"/>
      <c r="F48" s="45"/>
      <c r="G48" s="127" t="s">
        <v>35</v>
      </c>
      <c r="H48" s="117"/>
      <c r="I48" s="3"/>
      <c r="J48" s="127" t="s">
        <v>36</v>
      </c>
      <c r="K48" s="117"/>
      <c r="L48" s="107"/>
      <c r="M48" s="3"/>
      <c r="N48" s="3"/>
      <c r="O48" s="104"/>
    </row>
    <row r="49" spans="2:15" ht="13.5" customHeight="1" thickBot="1" x14ac:dyDescent="0.25">
      <c r="B49" s="30"/>
      <c r="C49" s="3"/>
      <c r="D49" s="3"/>
      <c r="E49" s="3"/>
      <c r="F49" s="45"/>
      <c r="G49" s="128"/>
      <c r="H49" s="119"/>
      <c r="I49" s="3"/>
      <c r="J49" s="128"/>
      <c r="K49" s="119"/>
      <c r="L49" s="107"/>
      <c r="M49" s="3"/>
      <c r="N49" s="3"/>
      <c r="O49" s="104"/>
    </row>
    <row r="50" spans="2:15" ht="12.6" x14ac:dyDescent="0.25">
      <c r="B50" s="35"/>
      <c r="C50" s="37"/>
      <c r="D50" s="37"/>
      <c r="E50" s="37"/>
      <c r="F50" s="56"/>
      <c r="G50" s="37"/>
      <c r="H50" s="37"/>
      <c r="I50" s="37"/>
      <c r="J50" s="37"/>
      <c r="K50" s="37"/>
      <c r="L50" s="108"/>
      <c r="M50" s="37"/>
      <c r="N50" s="37"/>
      <c r="O50" s="72"/>
    </row>
    <row r="51" spans="2:15" ht="12.75" customHeight="1" x14ac:dyDescent="0.25">
      <c r="L51" s="105"/>
    </row>
    <row r="52" spans="2:15" ht="13.5" customHeight="1" x14ac:dyDescent="0.25">
      <c r="L52" s="105"/>
    </row>
    <row r="53" spans="2:15" ht="12.6" x14ac:dyDescent="0.25">
      <c r="L53" s="105"/>
    </row>
  </sheetData>
  <sheetProtection algorithmName="SHA-512" hashValue="kyA+qzsqGr1dKKEpk2pLS+4LMyZ/6iSXADmSfGpH0zXMQbWjXlHH5tr2s4tzB8S0blK+HtXjpwJcFzRHifmTKw==" saltValue="o/5oh7RTbQlv/0gv45fBMw==" spinCount="100000" sheet="1" selectLockedCells="1"/>
  <mergeCells count="16">
    <mergeCell ref="G48:H49"/>
    <mergeCell ref="J48:K49"/>
    <mergeCell ref="M13:N13"/>
    <mergeCell ref="M15:N15"/>
    <mergeCell ref="M17:N17"/>
    <mergeCell ref="M19:N19"/>
    <mergeCell ref="M25:N25"/>
    <mergeCell ref="M27:N27"/>
    <mergeCell ref="M29:N29"/>
    <mergeCell ref="E37:K44"/>
    <mergeCell ref="E35:K35"/>
    <mergeCell ref="M36:N36"/>
    <mergeCell ref="M38:N38"/>
    <mergeCell ref="M40:N40"/>
    <mergeCell ref="M42:N42"/>
    <mergeCell ref="M44:N44"/>
  </mergeCells>
  <conditionalFormatting sqref="M12:N12">
    <cfRule type="expression" dxfId="296" priority="60">
      <formula>$O13=1</formula>
    </cfRule>
  </conditionalFormatting>
  <conditionalFormatting sqref="M13">
    <cfRule type="expression" dxfId="295" priority="59">
      <formula>$O13=1</formula>
    </cfRule>
  </conditionalFormatting>
  <conditionalFormatting sqref="M14:N14">
    <cfRule type="expression" dxfId="294" priority="58">
      <formula>$O15=1</formula>
    </cfRule>
  </conditionalFormatting>
  <conditionalFormatting sqref="M15">
    <cfRule type="expression" dxfId="293" priority="57">
      <formula>$O15=1</formula>
    </cfRule>
  </conditionalFormatting>
  <conditionalFormatting sqref="M16:N16">
    <cfRule type="expression" dxfId="292" priority="52">
      <formula>$O17=1</formula>
    </cfRule>
  </conditionalFormatting>
  <conditionalFormatting sqref="M17">
    <cfRule type="expression" dxfId="291" priority="51">
      <formula>$O17=1</formula>
    </cfRule>
  </conditionalFormatting>
  <conditionalFormatting sqref="M18:N18">
    <cfRule type="expression" dxfId="290" priority="50">
      <formula>$O19=1</formula>
    </cfRule>
  </conditionalFormatting>
  <conditionalFormatting sqref="M19">
    <cfRule type="expression" dxfId="289" priority="49">
      <formula>$O19=1</formula>
    </cfRule>
  </conditionalFormatting>
  <conditionalFormatting sqref="M24:N24">
    <cfRule type="expression" dxfId="288" priority="48">
      <formula>$O25=1</formula>
    </cfRule>
  </conditionalFormatting>
  <conditionalFormatting sqref="M25">
    <cfRule type="expression" dxfId="287" priority="47">
      <formula>$O25=1</formula>
    </cfRule>
  </conditionalFormatting>
  <conditionalFormatting sqref="M26:N26">
    <cfRule type="expression" dxfId="286" priority="46">
      <formula>$O27=1</formula>
    </cfRule>
  </conditionalFormatting>
  <conditionalFormatting sqref="M27">
    <cfRule type="expression" dxfId="285" priority="45">
      <formula>$O27=1</formula>
    </cfRule>
  </conditionalFormatting>
  <conditionalFormatting sqref="M28:N28">
    <cfRule type="expression" dxfId="284" priority="44">
      <formula>$O29=1</formula>
    </cfRule>
  </conditionalFormatting>
  <conditionalFormatting sqref="M29">
    <cfRule type="expression" dxfId="283" priority="43">
      <formula>$O29=1</formula>
    </cfRule>
  </conditionalFormatting>
  <conditionalFormatting sqref="G13:K13">
    <cfRule type="expression" dxfId="282" priority="31">
      <formula>$L13=5</formula>
    </cfRule>
    <cfRule type="expression" dxfId="281" priority="32">
      <formula>$L13=4</formula>
    </cfRule>
    <cfRule type="expression" dxfId="280" priority="33">
      <formula>$L13=3</formula>
    </cfRule>
    <cfRule type="expression" dxfId="279" priority="34">
      <formula>$L13=2</formula>
    </cfRule>
    <cfRule type="expression" dxfId="278" priority="35">
      <formula>$L13=1</formula>
    </cfRule>
  </conditionalFormatting>
  <conditionalFormatting sqref="G15:K15">
    <cfRule type="expression" dxfId="277" priority="26">
      <formula>$L15=5</formula>
    </cfRule>
    <cfRule type="expression" dxfId="276" priority="27">
      <formula>$L15=4</formula>
    </cfRule>
    <cfRule type="expression" dxfId="275" priority="28">
      <formula>$L15=3</formula>
    </cfRule>
    <cfRule type="expression" dxfId="274" priority="29">
      <formula>$L15=2</formula>
    </cfRule>
    <cfRule type="expression" dxfId="273" priority="30">
      <formula>$L15=1</formula>
    </cfRule>
  </conditionalFormatting>
  <conditionalFormatting sqref="G17:K17">
    <cfRule type="expression" dxfId="272" priority="21">
      <formula>$L17=5</formula>
    </cfRule>
    <cfRule type="expression" dxfId="271" priority="22">
      <formula>$L17=4</formula>
    </cfRule>
    <cfRule type="expression" dxfId="270" priority="23">
      <formula>$L17=3</formula>
    </cfRule>
    <cfRule type="expression" dxfId="269" priority="24">
      <formula>$L17=2</formula>
    </cfRule>
    <cfRule type="expression" dxfId="268" priority="25">
      <formula>$L17=1</formula>
    </cfRule>
  </conditionalFormatting>
  <conditionalFormatting sqref="G19:K19">
    <cfRule type="expression" dxfId="267" priority="16">
      <formula>$L19=5</formula>
    </cfRule>
    <cfRule type="expression" dxfId="266" priority="17">
      <formula>$L19=4</formula>
    </cfRule>
    <cfRule type="expression" dxfId="265" priority="18">
      <formula>$L19=3</formula>
    </cfRule>
    <cfRule type="expression" dxfId="264" priority="19">
      <formula>$L19=2</formula>
    </cfRule>
    <cfRule type="expression" dxfId="263" priority="20">
      <formula>$L19=1</formula>
    </cfRule>
  </conditionalFormatting>
  <conditionalFormatting sqref="G25:K25">
    <cfRule type="expression" dxfId="262" priority="11">
      <formula>$L25=5</formula>
    </cfRule>
    <cfRule type="expression" dxfId="261" priority="12">
      <formula>$L25=4</formula>
    </cfRule>
    <cfRule type="expression" dxfId="260" priority="13">
      <formula>$L25=3</formula>
    </cfRule>
    <cfRule type="expression" dxfId="259" priority="14">
      <formula>$L25=2</formula>
    </cfRule>
    <cfRule type="expression" dxfId="258" priority="15">
      <formula>$L25=1</formula>
    </cfRule>
  </conditionalFormatting>
  <conditionalFormatting sqref="G27:K27">
    <cfRule type="expression" dxfId="257" priority="6">
      <formula>$L27=5</formula>
    </cfRule>
    <cfRule type="expression" dxfId="256" priority="7">
      <formula>$L27=4</formula>
    </cfRule>
    <cfRule type="expression" dxfId="255" priority="8">
      <formula>$L27=3</formula>
    </cfRule>
    <cfRule type="expression" dxfId="254" priority="9">
      <formula>$L27=2</formula>
    </cfRule>
    <cfRule type="expression" dxfId="253" priority="10">
      <formula>$L27=1</formula>
    </cfRule>
  </conditionalFormatting>
  <conditionalFormatting sqref="G29:K29">
    <cfRule type="expression" dxfId="252" priority="1">
      <formula>$L29=5</formula>
    </cfRule>
    <cfRule type="expression" dxfId="251" priority="2">
      <formula>$L29=4</formula>
    </cfRule>
    <cfRule type="expression" dxfId="250" priority="3">
      <formula>$L29=3</formula>
    </cfRule>
    <cfRule type="expression" dxfId="249" priority="4">
      <formula>$L29=2</formula>
    </cfRule>
    <cfRule type="expression" dxfId="248" priority="5">
      <formula>$L29=1</formula>
    </cfRule>
  </conditionalFormatting>
  <dataValidations count="1">
    <dataValidation type="whole" allowBlank="1" showInputMessage="1" showErrorMessage="1" sqref="L13 L15 L17 L19 L25 L27 L29">
      <formula1>0</formula1>
      <formula2>5</formula2>
    </dataValidation>
  </dataValidations>
  <hyperlinks>
    <hyperlink ref="G48" location="'Asset GN'!A1" display="'Asset GN'!A1"/>
    <hyperlink ref="J48" location="'Asset GN'!A1" display="'Asset GN'!A1"/>
    <hyperlink ref="G48:H49" location="Environment!C3" display="Back"/>
    <hyperlink ref="J48:K49" location="Results!A1" display="Go to Results"/>
    <hyperlink ref="M38:N38" location="Social!C3" display="Social"/>
    <hyperlink ref="M40:N40" location="Economic!C3" display="Economic"/>
    <hyperlink ref="M42:N42" location="Environment!C3" display="Environment"/>
    <hyperlink ref="M44:N44" location="Adaptation!C3" display="Adaptation"/>
  </hyperlinks>
  <pageMargins left="0.25" right="0.25" top="0.75" bottom="0.75" header="0.3" footer="0.3"/>
  <pageSetup paperSize="9" scale="46" fitToHeight="0" orientation="portrait" horizontalDpi="1200" verticalDpi="1200" r:id="rId1"/>
  <ignoredErrors>
    <ignoredError sqref="D20:D21 D9:D11 D31 D12:D1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9217" r:id="rId4" name="Group Box 1">
              <controlPr defaultSize="0" autoFill="0" autoPict="0">
                <anchor moveWithCells="1">
                  <from>
                    <xdr:col>6</xdr:col>
                    <xdr:colOff>0</xdr:colOff>
                    <xdr:row>11</xdr:row>
                    <xdr:rowOff>161925</xdr:rowOff>
                  </from>
                  <to>
                    <xdr:col>11</xdr:col>
                    <xdr:colOff>0</xdr:colOff>
                    <xdr:row>13</xdr:row>
                    <xdr:rowOff>0</xdr:rowOff>
                  </to>
                </anchor>
              </controlPr>
            </control>
          </mc:Choice>
        </mc:AlternateContent>
        <mc:AlternateContent xmlns:mc="http://schemas.openxmlformats.org/markup-compatibility/2006">
          <mc:Choice Requires="x14">
            <control shapeId="9218" r:id="rId5" name="Option Button 2">
              <controlPr defaultSize="0" autoFill="0" autoLine="0" autoPict="0">
                <anchor moveWithCells="1">
                  <from>
                    <xdr:col>6</xdr:col>
                    <xdr:colOff>200025</xdr:colOff>
                    <xdr:row>12</xdr:row>
                    <xdr:rowOff>123825</xdr:rowOff>
                  </from>
                  <to>
                    <xdr:col>6</xdr:col>
                    <xdr:colOff>504825</xdr:colOff>
                    <xdr:row>12</xdr:row>
                    <xdr:rowOff>342900</xdr:rowOff>
                  </to>
                </anchor>
              </controlPr>
            </control>
          </mc:Choice>
        </mc:AlternateContent>
        <mc:AlternateContent xmlns:mc="http://schemas.openxmlformats.org/markup-compatibility/2006">
          <mc:Choice Requires="x14">
            <control shapeId="9219" r:id="rId6" name="Option Button 3">
              <controlPr defaultSize="0" autoFill="0" autoLine="0" autoPict="0">
                <anchor moveWithCells="1">
                  <from>
                    <xdr:col>7</xdr:col>
                    <xdr:colOff>200025</xdr:colOff>
                    <xdr:row>12</xdr:row>
                    <xdr:rowOff>123825</xdr:rowOff>
                  </from>
                  <to>
                    <xdr:col>7</xdr:col>
                    <xdr:colOff>504825</xdr:colOff>
                    <xdr:row>12</xdr:row>
                    <xdr:rowOff>342900</xdr:rowOff>
                  </to>
                </anchor>
              </controlPr>
            </control>
          </mc:Choice>
        </mc:AlternateContent>
        <mc:AlternateContent xmlns:mc="http://schemas.openxmlformats.org/markup-compatibility/2006">
          <mc:Choice Requires="x14">
            <control shapeId="9220" r:id="rId7" name="Option Button 4">
              <controlPr defaultSize="0" autoFill="0" autoLine="0" autoPict="0">
                <anchor moveWithCells="1">
                  <from>
                    <xdr:col>8</xdr:col>
                    <xdr:colOff>200025</xdr:colOff>
                    <xdr:row>12</xdr:row>
                    <xdr:rowOff>123825</xdr:rowOff>
                  </from>
                  <to>
                    <xdr:col>8</xdr:col>
                    <xdr:colOff>504825</xdr:colOff>
                    <xdr:row>12</xdr:row>
                    <xdr:rowOff>342900</xdr:rowOff>
                  </to>
                </anchor>
              </controlPr>
            </control>
          </mc:Choice>
        </mc:AlternateContent>
        <mc:AlternateContent xmlns:mc="http://schemas.openxmlformats.org/markup-compatibility/2006">
          <mc:Choice Requires="x14">
            <control shapeId="9221" r:id="rId8" name="Option Button 5">
              <controlPr defaultSize="0" autoFill="0" autoLine="0" autoPict="0">
                <anchor moveWithCells="1">
                  <from>
                    <xdr:col>9</xdr:col>
                    <xdr:colOff>200025</xdr:colOff>
                    <xdr:row>12</xdr:row>
                    <xdr:rowOff>123825</xdr:rowOff>
                  </from>
                  <to>
                    <xdr:col>9</xdr:col>
                    <xdr:colOff>504825</xdr:colOff>
                    <xdr:row>12</xdr:row>
                    <xdr:rowOff>342900</xdr:rowOff>
                  </to>
                </anchor>
              </controlPr>
            </control>
          </mc:Choice>
        </mc:AlternateContent>
        <mc:AlternateContent xmlns:mc="http://schemas.openxmlformats.org/markup-compatibility/2006">
          <mc:Choice Requires="x14">
            <control shapeId="9222" r:id="rId9" name="Option Button 6">
              <controlPr defaultSize="0" autoFill="0" autoLine="0" autoPict="0">
                <anchor moveWithCells="1">
                  <from>
                    <xdr:col>10</xdr:col>
                    <xdr:colOff>200025</xdr:colOff>
                    <xdr:row>12</xdr:row>
                    <xdr:rowOff>123825</xdr:rowOff>
                  </from>
                  <to>
                    <xdr:col>10</xdr:col>
                    <xdr:colOff>504825</xdr:colOff>
                    <xdr:row>12</xdr:row>
                    <xdr:rowOff>342900</xdr:rowOff>
                  </to>
                </anchor>
              </controlPr>
            </control>
          </mc:Choice>
        </mc:AlternateContent>
        <mc:AlternateContent xmlns:mc="http://schemas.openxmlformats.org/markup-compatibility/2006">
          <mc:Choice Requires="x14">
            <control shapeId="9247" r:id="rId10" name="Group Box 31">
              <controlPr defaultSize="0" autoFill="0" autoPict="0">
                <anchor moveWithCells="1">
                  <from>
                    <xdr:col>6</xdr:col>
                    <xdr:colOff>0</xdr:colOff>
                    <xdr:row>25</xdr:row>
                    <xdr:rowOff>161925</xdr:rowOff>
                  </from>
                  <to>
                    <xdr:col>11</xdr:col>
                    <xdr:colOff>0</xdr:colOff>
                    <xdr:row>27</xdr:row>
                    <xdr:rowOff>0</xdr:rowOff>
                  </to>
                </anchor>
              </controlPr>
            </control>
          </mc:Choice>
        </mc:AlternateContent>
        <mc:AlternateContent xmlns:mc="http://schemas.openxmlformats.org/markup-compatibility/2006">
          <mc:Choice Requires="x14">
            <control shapeId="9248" r:id="rId11" name="Option Button 32">
              <controlPr defaultSize="0" autoFill="0" autoLine="0" autoPict="0">
                <anchor moveWithCells="1">
                  <from>
                    <xdr:col>6</xdr:col>
                    <xdr:colOff>200025</xdr:colOff>
                    <xdr:row>26</xdr:row>
                    <xdr:rowOff>123825</xdr:rowOff>
                  </from>
                  <to>
                    <xdr:col>6</xdr:col>
                    <xdr:colOff>504825</xdr:colOff>
                    <xdr:row>26</xdr:row>
                    <xdr:rowOff>342900</xdr:rowOff>
                  </to>
                </anchor>
              </controlPr>
            </control>
          </mc:Choice>
        </mc:AlternateContent>
        <mc:AlternateContent xmlns:mc="http://schemas.openxmlformats.org/markup-compatibility/2006">
          <mc:Choice Requires="x14">
            <control shapeId="9249" r:id="rId12" name="Option Button 33">
              <controlPr defaultSize="0" autoFill="0" autoLine="0" autoPict="0">
                <anchor moveWithCells="1">
                  <from>
                    <xdr:col>7</xdr:col>
                    <xdr:colOff>200025</xdr:colOff>
                    <xdr:row>26</xdr:row>
                    <xdr:rowOff>123825</xdr:rowOff>
                  </from>
                  <to>
                    <xdr:col>7</xdr:col>
                    <xdr:colOff>504825</xdr:colOff>
                    <xdr:row>26</xdr:row>
                    <xdr:rowOff>342900</xdr:rowOff>
                  </to>
                </anchor>
              </controlPr>
            </control>
          </mc:Choice>
        </mc:AlternateContent>
        <mc:AlternateContent xmlns:mc="http://schemas.openxmlformats.org/markup-compatibility/2006">
          <mc:Choice Requires="x14">
            <control shapeId="9250" r:id="rId13" name="Option Button 34">
              <controlPr defaultSize="0" autoFill="0" autoLine="0" autoPict="0">
                <anchor moveWithCells="1">
                  <from>
                    <xdr:col>8</xdr:col>
                    <xdr:colOff>200025</xdr:colOff>
                    <xdr:row>26</xdr:row>
                    <xdr:rowOff>123825</xdr:rowOff>
                  </from>
                  <to>
                    <xdr:col>8</xdr:col>
                    <xdr:colOff>504825</xdr:colOff>
                    <xdr:row>26</xdr:row>
                    <xdr:rowOff>342900</xdr:rowOff>
                  </to>
                </anchor>
              </controlPr>
            </control>
          </mc:Choice>
        </mc:AlternateContent>
        <mc:AlternateContent xmlns:mc="http://schemas.openxmlformats.org/markup-compatibility/2006">
          <mc:Choice Requires="x14">
            <control shapeId="9251" r:id="rId14" name="Option Button 35">
              <controlPr defaultSize="0" autoFill="0" autoLine="0" autoPict="0">
                <anchor moveWithCells="1">
                  <from>
                    <xdr:col>9</xdr:col>
                    <xdr:colOff>200025</xdr:colOff>
                    <xdr:row>26</xdr:row>
                    <xdr:rowOff>123825</xdr:rowOff>
                  </from>
                  <to>
                    <xdr:col>9</xdr:col>
                    <xdr:colOff>504825</xdr:colOff>
                    <xdr:row>26</xdr:row>
                    <xdr:rowOff>342900</xdr:rowOff>
                  </to>
                </anchor>
              </controlPr>
            </control>
          </mc:Choice>
        </mc:AlternateContent>
        <mc:AlternateContent xmlns:mc="http://schemas.openxmlformats.org/markup-compatibility/2006">
          <mc:Choice Requires="x14">
            <control shapeId="9252" r:id="rId15" name="Option Button 36">
              <controlPr defaultSize="0" autoFill="0" autoLine="0" autoPict="0">
                <anchor moveWithCells="1">
                  <from>
                    <xdr:col>10</xdr:col>
                    <xdr:colOff>200025</xdr:colOff>
                    <xdr:row>26</xdr:row>
                    <xdr:rowOff>123825</xdr:rowOff>
                  </from>
                  <to>
                    <xdr:col>10</xdr:col>
                    <xdr:colOff>504825</xdr:colOff>
                    <xdr:row>26</xdr:row>
                    <xdr:rowOff>342900</xdr:rowOff>
                  </to>
                </anchor>
              </controlPr>
            </control>
          </mc:Choice>
        </mc:AlternateContent>
        <mc:AlternateContent xmlns:mc="http://schemas.openxmlformats.org/markup-compatibility/2006">
          <mc:Choice Requires="x14">
            <control shapeId="9259" r:id="rId16" name="Group Box 43">
              <controlPr defaultSize="0" autoFill="0" autoPict="0">
                <anchor moveWithCells="1">
                  <from>
                    <xdr:col>6</xdr:col>
                    <xdr:colOff>0</xdr:colOff>
                    <xdr:row>13</xdr:row>
                    <xdr:rowOff>161925</xdr:rowOff>
                  </from>
                  <to>
                    <xdr:col>11</xdr:col>
                    <xdr:colOff>0</xdr:colOff>
                    <xdr:row>15</xdr:row>
                    <xdr:rowOff>0</xdr:rowOff>
                  </to>
                </anchor>
              </controlPr>
            </control>
          </mc:Choice>
        </mc:AlternateContent>
        <mc:AlternateContent xmlns:mc="http://schemas.openxmlformats.org/markup-compatibility/2006">
          <mc:Choice Requires="x14">
            <control shapeId="9260" r:id="rId17" name="Option Button 44">
              <controlPr defaultSize="0" autoFill="0" autoLine="0" autoPict="0">
                <anchor moveWithCells="1">
                  <from>
                    <xdr:col>6</xdr:col>
                    <xdr:colOff>200025</xdr:colOff>
                    <xdr:row>14</xdr:row>
                    <xdr:rowOff>123825</xdr:rowOff>
                  </from>
                  <to>
                    <xdr:col>6</xdr:col>
                    <xdr:colOff>504825</xdr:colOff>
                    <xdr:row>14</xdr:row>
                    <xdr:rowOff>342900</xdr:rowOff>
                  </to>
                </anchor>
              </controlPr>
            </control>
          </mc:Choice>
        </mc:AlternateContent>
        <mc:AlternateContent xmlns:mc="http://schemas.openxmlformats.org/markup-compatibility/2006">
          <mc:Choice Requires="x14">
            <control shapeId="9261" r:id="rId18" name="Option Button 45">
              <controlPr defaultSize="0" autoFill="0" autoLine="0" autoPict="0">
                <anchor moveWithCells="1">
                  <from>
                    <xdr:col>7</xdr:col>
                    <xdr:colOff>200025</xdr:colOff>
                    <xdr:row>14</xdr:row>
                    <xdr:rowOff>123825</xdr:rowOff>
                  </from>
                  <to>
                    <xdr:col>7</xdr:col>
                    <xdr:colOff>504825</xdr:colOff>
                    <xdr:row>14</xdr:row>
                    <xdr:rowOff>342900</xdr:rowOff>
                  </to>
                </anchor>
              </controlPr>
            </control>
          </mc:Choice>
        </mc:AlternateContent>
        <mc:AlternateContent xmlns:mc="http://schemas.openxmlformats.org/markup-compatibility/2006">
          <mc:Choice Requires="x14">
            <control shapeId="9262" r:id="rId19" name="Option Button 46">
              <controlPr defaultSize="0" autoFill="0" autoLine="0" autoPict="0">
                <anchor moveWithCells="1">
                  <from>
                    <xdr:col>8</xdr:col>
                    <xdr:colOff>200025</xdr:colOff>
                    <xdr:row>14</xdr:row>
                    <xdr:rowOff>123825</xdr:rowOff>
                  </from>
                  <to>
                    <xdr:col>8</xdr:col>
                    <xdr:colOff>504825</xdr:colOff>
                    <xdr:row>14</xdr:row>
                    <xdr:rowOff>342900</xdr:rowOff>
                  </to>
                </anchor>
              </controlPr>
            </control>
          </mc:Choice>
        </mc:AlternateContent>
        <mc:AlternateContent xmlns:mc="http://schemas.openxmlformats.org/markup-compatibility/2006">
          <mc:Choice Requires="x14">
            <control shapeId="9263" r:id="rId20" name="Option Button 47">
              <controlPr defaultSize="0" autoFill="0" autoLine="0" autoPict="0">
                <anchor moveWithCells="1">
                  <from>
                    <xdr:col>9</xdr:col>
                    <xdr:colOff>200025</xdr:colOff>
                    <xdr:row>14</xdr:row>
                    <xdr:rowOff>123825</xdr:rowOff>
                  </from>
                  <to>
                    <xdr:col>9</xdr:col>
                    <xdr:colOff>504825</xdr:colOff>
                    <xdr:row>14</xdr:row>
                    <xdr:rowOff>342900</xdr:rowOff>
                  </to>
                </anchor>
              </controlPr>
            </control>
          </mc:Choice>
        </mc:AlternateContent>
        <mc:AlternateContent xmlns:mc="http://schemas.openxmlformats.org/markup-compatibility/2006">
          <mc:Choice Requires="x14">
            <control shapeId="9264" r:id="rId21" name="Option Button 48">
              <controlPr defaultSize="0" autoFill="0" autoLine="0" autoPict="0">
                <anchor moveWithCells="1">
                  <from>
                    <xdr:col>10</xdr:col>
                    <xdr:colOff>200025</xdr:colOff>
                    <xdr:row>14</xdr:row>
                    <xdr:rowOff>123825</xdr:rowOff>
                  </from>
                  <to>
                    <xdr:col>10</xdr:col>
                    <xdr:colOff>504825</xdr:colOff>
                    <xdr:row>14</xdr:row>
                    <xdr:rowOff>342900</xdr:rowOff>
                  </to>
                </anchor>
              </controlPr>
            </control>
          </mc:Choice>
        </mc:AlternateContent>
        <mc:AlternateContent xmlns:mc="http://schemas.openxmlformats.org/markup-compatibility/2006">
          <mc:Choice Requires="x14">
            <control shapeId="9265" r:id="rId22" name="Group Box 49">
              <controlPr defaultSize="0" autoFill="0" autoPict="0">
                <anchor moveWithCells="1">
                  <from>
                    <xdr:col>6</xdr:col>
                    <xdr:colOff>0</xdr:colOff>
                    <xdr:row>15</xdr:row>
                    <xdr:rowOff>161925</xdr:rowOff>
                  </from>
                  <to>
                    <xdr:col>11</xdr:col>
                    <xdr:colOff>0</xdr:colOff>
                    <xdr:row>17</xdr:row>
                    <xdr:rowOff>0</xdr:rowOff>
                  </to>
                </anchor>
              </controlPr>
            </control>
          </mc:Choice>
        </mc:AlternateContent>
        <mc:AlternateContent xmlns:mc="http://schemas.openxmlformats.org/markup-compatibility/2006">
          <mc:Choice Requires="x14">
            <control shapeId="9266" r:id="rId23" name="Option Button 50">
              <controlPr defaultSize="0" autoFill="0" autoLine="0" autoPict="0">
                <anchor moveWithCells="1">
                  <from>
                    <xdr:col>6</xdr:col>
                    <xdr:colOff>200025</xdr:colOff>
                    <xdr:row>16</xdr:row>
                    <xdr:rowOff>123825</xdr:rowOff>
                  </from>
                  <to>
                    <xdr:col>6</xdr:col>
                    <xdr:colOff>504825</xdr:colOff>
                    <xdr:row>16</xdr:row>
                    <xdr:rowOff>342900</xdr:rowOff>
                  </to>
                </anchor>
              </controlPr>
            </control>
          </mc:Choice>
        </mc:AlternateContent>
        <mc:AlternateContent xmlns:mc="http://schemas.openxmlformats.org/markup-compatibility/2006">
          <mc:Choice Requires="x14">
            <control shapeId="9267" r:id="rId24" name="Option Button 51">
              <controlPr defaultSize="0" autoFill="0" autoLine="0" autoPict="0">
                <anchor moveWithCells="1">
                  <from>
                    <xdr:col>7</xdr:col>
                    <xdr:colOff>200025</xdr:colOff>
                    <xdr:row>16</xdr:row>
                    <xdr:rowOff>123825</xdr:rowOff>
                  </from>
                  <to>
                    <xdr:col>7</xdr:col>
                    <xdr:colOff>504825</xdr:colOff>
                    <xdr:row>16</xdr:row>
                    <xdr:rowOff>342900</xdr:rowOff>
                  </to>
                </anchor>
              </controlPr>
            </control>
          </mc:Choice>
        </mc:AlternateContent>
        <mc:AlternateContent xmlns:mc="http://schemas.openxmlformats.org/markup-compatibility/2006">
          <mc:Choice Requires="x14">
            <control shapeId="9268" r:id="rId25" name="Option Button 52">
              <controlPr defaultSize="0" autoFill="0" autoLine="0" autoPict="0">
                <anchor moveWithCells="1">
                  <from>
                    <xdr:col>8</xdr:col>
                    <xdr:colOff>200025</xdr:colOff>
                    <xdr:row>16</xdr:row>
                    <xdr:rowOff>123825</xdr:rowOff>
                  </from>
                  <to>
                    <xdr:col>8</xdr:col>
                    <xdr:colOff>504825</xdr:colOff>
                    <xdr:row>16</xdr:row>
                    <xdr:rowOff>342900</xdr:rowOff>
                  </to>
                </anchor>
              </controlPr>
            </control>
          </mc:Choice>
        </mc:AlternateContent>
        <mc:AlternateContent xmlns:mc="http://schemas.openxmlformats.org/markup-compatibility/2006">
          <mc:Choice Requires="x14">
            <control shapeId="9269" r:id="rId26" name="Option Button 53">
              <controlPr defaultSize="0" autoFill="0" autoLine="0" autoPict="0">
                <anchor moveWithCells="1">
                  <from>
                    <xdr:col>9</xdr:col>
                    <xdr:colOff>200025</xdr:colOff>
                    <xdr:row>16</xdr:row>
                    <xdr:rowOff>123825</xdr:rowOff>
                  </from>
                  <to>
                    <xdr:col>9</xdr:col>
                    <xdr:colOff>504825</xdr:colOff>
                    <xdr:row>16</xdr:row>
                    <xdr:rowOff>342900</xdr:rowOff>
                  </to>
                </anchor>
              </controlPr>
            </control>
          </mc:Choice>
        </mc:AlternateContent>
        <mc:AlternateContent xmlns:mc="http://schemas.openxmlformats.org/markup-compatibility/2006">
          <mc:Choice Requires="x14">
            <control shapeId="9270" r:id="rId27" name="Option Button 54">
              <controlPr defaultSize="0" autoFill="0" autoLine="0" autoPict="0">
                <anchor moveWithCells="1">
                  <from>
                    <xdr:col>10</xdr:col>
                    <xdr:colOff>200025</xdr:colOff>
                    <xdr:row>16</xdr:row>
                    <xdr:rowOff>123825</xdr:rowOff>
                  </from>
                  <to>
                    <xdr:col>10</xdr:col>
                    <xdr:colOff>504825</xdr:colOff>
                    <xdr:row>16</xdr:row>
                    <xdr:rowOff>342900</xdr:rowOff>
                  </to>
                </anchor>
              </controlPr>
            </control>
          </mc:Choice>
        </mc:AlternateContent>
        <mc:AlternateContent xmlns:mc="http://schemas.openxmlformats.org/markup-compatibility/2006">
          <mc:Choice Requires="x14">
            <control shapeId="9277" r:id="rId28" name="Group Box 61">
              <controlPr defaultSize="0" autoFill="0" autoPict="0">
                <anchor moveWithCells="1">
                  <from>
                    <xdr:col>6</xdr:col>
                    <xdr:colOff>0</xdr:colOff>
                    <xdr:row>27</xdr:row>
                    <xdr:rowOff>161925</xdr:rowOff>
                  </from>
                  <to>
                    <xdr:col>11</xdr:col>
                    <xdr:colOff>0</xdr:colOff>
                    <xdr:row>29</xdr:row>
                    <xdr:rowOff>0</xdr:rowOff>
                  </to>
                </anchor>
              </controlPr>
            </control>
          </mc:Choice>
        </mc:AlternateContent>
        <mc:AlternateContent xmlns:mc="http://schemas.openxmlformats.org/markup-compatibility/2006">
          <mc:Choice Requires="x14">
            <control shapeId="9278" r:id="rId29" name="Option Button 62">
              <controlPr defaultSize="0" autoFill="0" autoLine="0" autoPict="0">
                <anchor moveWithCells="1">
                  <from>
                    <xdr:col>6</xdr:col>
                    <xdr:colOff>200025</xdr:colOff>
                    <xdr:row>28</xdr:row>
                    <xdr:rowOff>123825</xdr:rowOff>
                  </from>
                  <to>
                    <xdr:col>6</xdr:col>
                    <xdr:colOff>504825</xdr:colOff>
                    <xdr:row>28</xdr:row>
                    <xdr:rowOff>342900</xdr:rowOff>
                  </to>
                </anchor>
              </controlPr>
            </control>
          </mc:Choice>
        </mc:AlternateContent>
        <mc:AlternateContent xmlns:mc="http://schemas.openxmlformats.org/markup-compatibility/2006">
          <mc:Choice Requires="x14">
            <control shapeId="9279" r:id="rId30" name="Option Button 63">
              <controlPr defaultSize="0" autoFill="0" autoLine="0" autoPict="0">
                <anchor moveWithCells="1">
                  <from>
                    <xdr:col>7</xdr:col>
                    <xdr:colOff>200025</xdr:colOff>
                    <xdr:row>28</xdr:row>
                    <xdr:rowOff>123825</xdr:rowOff>
                  </from>
                  <to>
                    <xdr:col>7</xdr:col>
                    <xdr:colOff>504825</xdr:colOff>
                    <xdr:row>28</xdr:row>
                    <xdr:rowOff>342900</xdr:rowOff>
                  </to>
                </anchor>
              </controlPr>
            </control>
          </mc:Choice>
        </mc:AlternateContent>
        <mc:AlternateContent xmlns:mc="http://schemas.openxmlformats.org/markup-compatibility/2006">
          <mc:Choice Requires="x14">
            <control shapeId="9280" r:id="rId31" name="Option Button 64">
              <controlPr defaultSize="0" autoFill="0" autoLine="0" autoPict="0">
                <anchor moveWithCells="1">
                  <from>
                    <xdr:col>8</xdr:col>
                    <xdr:colOff>200025</xdr:colOff>
                    <xdr:row>28</xdr:row>
                    <xdr:rowOff>123825</xdr:rowOff>
                  </from>
                  <to>
                    <xdr:col>8</xdr:col>
                    <xdr:colOff>504825</xdr:colOff>
                    <xdr:row>28</xdr:row>
                    <xdr:rowOff>342900</xdr:rowOff>
                  </to>
                </anchor>
              </controlPr>
            </control>
          </mc:Choice>
        </mc:AlternateContent>
        <mc:AlternateContent xmlns:mc="http://schemas.openxmlformats.org/markup-compatibility/2006">
          <mc:Choice Requires="x14">
            <control shapeId="9281" r:id="rId32" name="Option Button 65">
              <controlPr defaultSize="0" autoFill="0" autoLine="0" autoPict="0">
                <anchor moveWithCells="1">
                  <from>
                    <xdr:col>9</xdr:col>
                    <xdr:colOff>200025</xdr:colOff>
                    <xdr:row>28</xdr:row>
                    <xdr:rowOff>123825</xdr:rowOff>
                  </from>
                  <to>
                    <xdr:col>9</xdr:col>
                    <xdr:colOff>504825</xdr:colOff>
                    <xdr:row>28</xdr:row>
                    <xdr:rowOff>342900</xdr:rowOff>
                  </to>
                </anchor>
              </controlPr>
            </control>
          </mc:Choice>
        </mc:AlternateContent>
        <mc:AlternateContent xmlns:mc="http://schemas.openxmlformats.org/markup-compatibility/2006">
          <mc:Choice Requires="x14">
            <control shapeId="9282" r:id="rId33" name="Option Button 66">
              <controlPr defaultSize="0" autoFill="0" autoLine="0" autoPict="0">
                <anchor moveWithCells="1">
                  <from>
                    <xdr:col>10</xdr:col>
                    <xdr:colOff>200025</xdr:colOff>
                    <xdr:row>28</xdr:row>
                    <xdr:rowOff>123825</xdr:rowOff>
                  </from>
                  <to>
                    <xdr:col>10</xdr:col>
                    <xdr:colOff>504825</xdr:colOff>
                    <xdr:row>28</xdr:row>
                    <xdr:rowOff>342900</xdr:rowOff>
                  </to>
                </anchor>
              </controlPr>
            </control>
          </mc:Choice>
        </mc:AlternateContent>
        <mc:AlternateContent xmlns:mc="http://schemas.openxmlformats.org/markup-compatibility/2006">
          <mc:Choice Requires="x14">
            <control shapeId="9289" r:id="rId34" name="Group Box 73">
              <controlPr defaultSize="0" autoFill="0" autoPict="0">
                <anchor moveWithCells="1">
                  <from>
                    <xdr:col>6</xdr:col>
                    <xdr:colOff>0</xdr:colOff>
                    <xdr:row>17</xdr:row>
                    <xdr:rowOff>161925</xdr:rowOff>
                  </from>
                  <to>
                    <xdr:col>11</xdr:col>
                    <xdr:colOff>0</xdr:colOff>
                    <xdr:row>19</xdr:row>
                    <xdr:rowOff>0</xdr:rowOff>
                  </to>
                </anchor>
              </controlPr>
            </control>
          </mc:Choice>
        </mc:AlternateContent>
        <mc:AlternateContent xmlns:mc="http://schemas.openxmlformats.org/markup-compatibility/2006">
          <mc:Choice Requires="x14">
            <control shapeId="9290" r:id="rId35" name="Option Button 74">
              <controlPr defaultSize="0" autoFill="0" autoLine="0" autoPict="0">
                <anchor moveWithCells="1">
                  <from>
                    <xdr:col>6</xdr:col>
                    <xdr:colOff>200025</xdr:colOff>
                    <xdr:row>18</xdr:row>
                    <xdr:rowOff>123825</xdr:rowOff>
                  </from>
                  <to>
                    <xdr:col>6</xdr:col>
                    <xdr:colOff>504825</xdr:colOff>
                    <xdr:row>18</xdr:row>
                    <xdr:rowOff>342900</xdr:rowOff>
                  </to>
                </anchor>
              </controlPr>
            </control>
          </mc:Choice>
        </mc:AlternateContent>
        <mc:AlternateContent xmlns:mc="http://schemas.openxmlformats.org/markup-compatibility/2006">
          <mc:Choice Requires="x14">
            <control shapeId="9291" r:id="rId36" name="Option Button 75">
              <controlPr defaultSize="0" autoFill="0" autoLine="0" autoPict="0">
                <anchor moveWithCells="1">
                  <from>
                    <xdr:col>7</xdr:col>
                    <xdr:colOff>200025</xdr:colOff>
                    <xdr:row>18</xdr:row>
                    <xdr:rowOff>123825</xdr:rowOff>
                  </from>
                  <to>
                    <xdr:col>7</xdr:col>
                    <xdr:colOff>504825</xdr:colOff>
                    <xdr:row>18</xdr:row>
                    <xdr:rowOff>342900</xdr:rowOff>
                  </to>
                </anchor>
              </controlPr>
            </control>
          </mc:Choice>
        </mc:AlternateContent>
        <mc:AlternateContent xmlns:mc="http://schemas.openxmlformats.org/markup-compatibility/2006">
          <mc:Choice Requires="x14">
            <control shapeId="9292" r:id="rId37" name="Option Button 76">
              <controlPr defaultSize="0" autoFill="0" autoLine="0" autoPict="0">
                <anchor moveWithCells="1">
                  <from>
                    <xdr:col>8</xdr:col>
                    <xdr:colOff>200025</xdr:colOff>
                    <xdr:row>18</xdr:row>
                    <xdr:rowOff>123825</xdr:rowOff>
                  </from>
                  <to>
                    <xdr:col>8</xdr:col>
                    <xdr:colOff>504825</xdr:colOff>
                    <xdr:row>18</xdr:row>
                    <xdr:rowOff>342900</xdr:rowOff>
                  </to>
                </anchor>
              </controlPr>
            </control>
          </mc:Choice>
        </mc:AlternateContent>
        <mc:AlternateContent xmlns:mc="http://schemas.openxmlformats.org/markup-compatibility/2006">
          <mc:Choice Requires="x14">
            <control shapeId="9293" r:id="rId38" name="Option Button 77">
              <controlPr defaultSize="0" autoFill="0" autoLine="0" autoPict="0">
                <anchor moveWithCells="1">
                  <from>
                    <xdr:col>9</xdr:col>
                    <xdr:colOff>200025</xdr:colOff>
                    <xdr:row>18</xdr:row>
                    <xdr:rowOff>123825</xdr:rowOff>
                  </from>
                  <to>
                    <xdr:col>9</xdr:col>
                    <xdr:colOff>504825</xdr:colOff>
                    <xdr:row>18</xdr:row>
                    <xdr:rowOff>342900</xdr:rowOff>
                  </to>
                </anchor>
              </controlPr>
            </control>
          </mc:Choice>
        </mc:AlternateContent>
        <mc:AlternateContent xmlns:mc="http://schemas.openxmlformats.org/markup-compatibility/2006">
          <mc:Choice Requires="x14">
            <control shapeId="9294" r:id="rId39" name="Option Button 78">
              <controlPr defaultSize="0" autoFill="0" autoLine="0" autoPict="0">
                <anchor moveWithCells="1">
                  <from>
                    <xdr:col>10</xdr:col>
                    <xdr:colOff>200025</xdr:colOff>
                    <xdr:row>18</xdr:row>
                    <xdr:rowOff>123825</xdr:rowOff>
                  </from>
                  <to>
                    <xdr:col>10</xdr:col>
                    <xdr:colOff>504825</xdr:colOff>
                    <xdr:row>18</xdr:row>
                    <xdr:rowOff>342900</xdr:rowOff>
                  </to>
                </anchor>
              </controlPr>
            </control>
          </mc:Choice>
        </mc:AlternateContent>
        <mc:AlternateContent xmlns:mc="http://schemas.openxmlformats.org/markup-compatibility/2006">
          <mc:Choice Requires="x14">
            <control shapeId="9303" r:id="rId40" name="Group Box 87">
              <controlPr defaultSize="0" autoFill="0" autoPict="0">
                <anchor moveWithCells="1">
                  <from>
                    <xdr:col>6</xdr:col>
                    <xdr:colOff>0</xdr:colOff>
                    <xdr:row>23</xdr:row>
                    <xdr:rowOff>161925</xdr:rowOff>
                  </from>
                  <to>
                    <xdr:col>11</xdr:col>
                    <xdr:colOff>0</xdr:colOff>
                    <xdr:row>25</xdr:row>
                    <xdr:rowOff>0</xdr:rowOff>
                  </to>
                </anchor>
              </controlPr>
            </control>
          </mc:Choice>
        </mc:AlternateContent>
        <mc:AlternateContent xmlns:mc="http://schemas.openxmlformats.org/markup-compatibility/2006">
          <mc:Choice Requires="x14">
            <control shapeId="9304" r:id="rId41" name="Option Button 88">
              <controlPr defaultSize="0" autoFill="0" autoLine="0" autoPict="0">
                <anchor moveWithCells="1">
                  <from>
                    <xdr:col>6</xdr:col>
                    <xdr:colOff>200025</xdr:colOff>
                    <xdr:row>24</xdr:row>
                    <xdr:rowOff>123825</xdr:rowOff>
                  </from>
                  <to>
                    <xdr:col>6</xdr:col>
                    <xdr:colOff>504825</xdr:colOff>
                    <xdr:row>24</xdr:row>
                    <xdr:rowOff>342900</xdr:rowOff>
                  </to>
                </anchor>
              </controlPr>
            </control>
          </mc:Choice>
        </mc:AlternateContent>
        <mc:AlternateContent xmlns:mc="http://schemas.openxmlformats.org/markup-compatibility/2006">
          <mc:Choice Requires="x14">
            <control shapeId="9305" r:id="rId42" name="Option Button 89">
              <controlPr defaultSize="0" autoFill="0" autoLine="0" autoPict="0">
                <anchor moveWithCells="1">
                  <from>
                    <xdr:col>7</xdr:col>
                    <xdr:colOff>200025</xdr:colOff>
                    <xdr:row>24</xdr:row>
                    <xdr:rowOff>123825</xdr:rowOff>
                  </from>
                  <to>
                    <xdr:col>7</xdr:col>
                    <xdr:colOff>504825</xdr:colOff>
                    <xdr:row>24</xdr:row>
                    <xdr:rowOff>342900</xdr:rowOff>
                  </to>
                </anchor>
              </controlPr>
            </control>
          </mc:Choice>
        </mc:AlternateContent>
        <mc:AlternateContent xmlns:mc="http://schemas.openxmlformats.org/markup-compatibility/2006">
          <mc:Choice Requires="x14">
            <control shapeId="9306" r:id="rId43" name="Option Button 90">
              <controlPr defaultSize="0" autoFill="0" autoLine="0" autoPict="0">
                <anchor moveWithCells="1">
                  <from>
                    <xdr:col>8</xdr:col>
                    <xdr:colOff>200025</xdr:colOff>
                    <xdr:row>24</xdr:row>
                    <xdr:rowOff>123825</xdr:rowOff>
                  </from>
                  <to>
                    <xdr:col>8</xdr:col>
                    <xdr:colOff>504825</xdr:colOff>
                    <xdr:row>24</xdr:row>
                    <xdr:rowOff>342900</xdr:rowOff>
                  </to>
                </anchor>
              </controlPr>
            </control>
          </mc:Choice>
        </mc:AlternateContent>
        <mc:AlternateContent xmlns:mc="http://schemas.openxmlformats.org/markup-compatibility/2006">
          <mc:Choice Requires="x14">
            <control shapeId="9307" r:id="rId44" name="Option Button 91">
              <controlPr defaultSize="0" autoFill="0" autoLine="0" autoPict="0">
                <anchor moveWithCells="1">
                  <from>
                    <xdr:col>9</xdr:col>
                    <xdr:colOff>200025</xdr:colOff>
                    <xdr:row>24</xdr:row>
                    <xdr:rowOff>123825</xdr:rowOff>
                  </from>
                  <to>
                    <xdr:col>9</xdr:col>
                    <xdr:colOff>504825</xdr:colOff>
                    <xdr:row>24</xdr:row>
                    <xdr:rowOff>342900</xdr:rowOff>
                  </to>
                </anchor>
              </controlPr>
            </control>
          </mc:Choice>
        </mc:AlternateContent>
        <mc:AlternateContent xmlns:mc="http://schemas.openxmlformats.org/markup-compatibility/2006">
          <mc:Choice Requires="x14">
            <control shapeId="9308" r:id="rId45" name="Option Button 92">
              <controlPr defaultSize="0" autoFill="0" autoLine="0" autoPict="0">
                <anchor moveWithCells="1">
                  <from>
                    <xdr:col>10</xdr:col>
                    <xdr:colOff>200025</xdr:colOff>
                    <xdr:row>24</xdr:row>
                    <xdr:rowOff>123825</xdr:rowOff>
                  </from>
                  <to>
                    <xdr:col>10</xdr:col>
                    <xdr:colOff>504825</xdr:colOff>
                    <xdr:row>24</xdr:row>
                    <xdr:rowOff>342900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6"/>
  <sheetViews>
    <sheetView showGridLines="0" topLeftCell="A22" zoomScale="70" zoomScaleNormal="70" workbookViewId="0">
      <selection activeCell="F48" sqref="F48:F49"/>
    </sheetView>
  </sheetViews>
  <sheetFormatPr defaultColWidth="9.140625" defaultRowHeight="12.75" x14ac:dyDescent="0.2"/>
  <cols>
    <col min="1" max="1" width="2.7109375" style="9" customWidth="1"/>
    <col min="2" max="2" width="5.7109375" style="9" customWidth="1"/>
    <col min="3" max="3" width="1.7109375" style="9" customWidth="1"/>
    <col min="4" max="5" width="9.140625" style="9"/>
    <col min="6" max="6" width="18.28515625" style="9" bestFit="1" customWidth="1"/>
    <col min="7" max="7" width="3.7109375" style="9" customWidth="1"/>
    <col min="8" max="9" width="14.5703125" style="9" bestFit="1" customWidth="1"/>
    <col min="10" max="11" width="9.140625" style="9"/>
    <col min="12" max="12" width="1.7109375" style="105" customWidth="1"/>
    <col min="13" max="13" width="5.7109375" style="68" customWidth="1"/>
    <col min="14" max="14" width="1.7109375" style="105" customWidth="1"/>
    <col min="15" max="15" width="5.7109375" style="68" customWidth="1"/>
    <col min="16" max="16" width="1.7109375" style="105" customWidth="1"/>
    <col min="17" max="17" width="5.7109375" style="68" customWidth="1"/>
    <col min="18" max="18" width="1.7109375" style="105" customWidth="1"/>
    <col min="19" max="19" width="5.7109375" style="68" customWidth="1"/>
    <col min="20" max="20" width="1.7109375" style="105" customWidth="1"/>
    <col min="21" max="21" width="89.28515625" style="9" bestFit="1" customWidth="1"/>
    <col min="22" max="22" width="9.140625" style="71"/>
    <col min="23" max="16384" width="9.140625" style="9"/>
  </cols>
  <sheetData>
    <row r="1" spans="1:22" ht="12.6" x14ac:dyDescent="0.25">
      <c r="A1" s="87"/>
    </row>
    <row r="2" spans="1:22" ht="12.6" x14ac:dyDescent="0.25">
      <c r="B2" s="26"/>
      <c r="C2" s="27"/>
      <c r="D2" s="27"/>
      <c r="E2" s="27"/>
      <c r="F2" s="27"/>
      <c r="G2" s="27"/>
      <c r="H2" s="27"/>
      <c r="I2" s="27"/>
      <c r="J2" s="28"/>
      <c r="K2" s="27"/>
      <c r="L2" s="109"/>
      <c r="M2" s="39"/>
      <c r="N2" s="109"/>
      <c r="O2" s="39"/>
      <c r="P2" s="109"/>
      <c r="Q2" s="39"/>
      <c r="R2" s="109"/>
      <c r="S2" s="39"/>
      <c r="T2" s="109"/>
      <c r="U2" s="103">
        <f>IF(U3="INCOMPLETE - Question not answered",1,IF(U6="INCOMPLETE - Question not answered",1,IF(U9="INCOMPLETE - Question not answered",1, IF(U12="INCOMPLETE - Question not answered",1,0))))</f>
        <v>1</v>
      </c>
    </row>
    <row r="3" spans="1:22" ht="12.75" customHeight="1" x14ac:dyDescent="0.2">
      <c r="B3" s="30"/>
      <c r="C3" s="3"/>
      <c r="D3" s="3"/>
      <c r="E3" s="3"/>
      <c r="F3" s="3"/>
      <c r="G3" s="3"/>
      <c r="H3" s="3"/>
      <c r="I3" s="3"/>
      <c r="J3" s="10"/>
      <c r="K3" s="145" t="str">
        <f>IF(U3="INCOMPLETE - Question not answered","",L3/4)</f>
        <v/>
      </c>
      <c r="L3" s="110">
        <f>AVERAGE(Social!L13:L19)-1</f>
        <v>-1</v>
      </c>
      <c r="M3" s="142" t="s">
        <v>60</v>
      </c>
      <c r="N3" s="110">
        <f>Social!L13</f>
        <v>0</v>
      </c>
      <c r="O3" s="142" t="s">
        <v>61</v>
      </c>
      <c r="P3" s="110">
        <f>Social!L15</f>
        <v>0</v>
      </c>
      <c r="Q3" s="142" t="s">
        <v>62</v>
      </c>
      <c r="R3" s="110">
        <f>Social!L17</f>
        <v>0</v>
      </c>
      <c r="S3" s="142" t="s">
        <v>115</v>
      </c>
      <c r="T3" s="110">
        <f>Social!L19</f>
        <v>0</v>
      </c>
      <c r="U3" s="149" t="str">
        <f>IF(Social!L9=0,"INCOMPLETE - Question not answered", IF(Social!O9&gt;0.5,"INCOMPLETE - Rationale not provided","Promoting access and inclusion"))</f>
        <v>INCOMPLETE - Question not answered</v>
      </c>
      <c r="V3" s="71">
        <f>IF(U3=$U$53,1,IF(U3=$U$54,2,0))</f>
        <v>1</v>
      </c>
    </row>
    <row r="4" spans="1:22" ht="12.75" customHeight="1" x14ac:dyDescent="0.2">
      <c r="B4" s="30"/>
      <c r="C4" s="3"/>
      <c r="D4" s="3"/>
      <c r="E4" s="3"/>
      <c r="F4" s="3"/>
      <c r="G4" s="3"/>
      <c r="H4" s="3"/>
      <c r="I4" s="3"/>
      <c r="J4" s="10"/>
      <c r="K4" s="146"/>
      <c r="L4" s="107"/>
      <c r="M4" s="142"/>
      <c r="N4" s="107"/>
      <c r="O4" s="142"/>
      <c r="P4" s="107"/>
      <c r="Q4" s="142"/>
      <c r="R4" s="107"/>
      <c r="S4" s="142"/>
      <c r="T4" s="107"/>
      <c r="U4" s="149"/>
    </row>
    <row r="5" spans="1:22" ht="12.6" x14ac:dyDescent="0.25">
      <c r="B5" s="30"/>
      <c r="C5" s="3"/>
      <c r="D5" s="3"/>
      <c r="E5" s="3"/>
      <c r="F5" s="3"/>
      <c r="G5" s="3"/>
      <c r="H5" s="3"/>
      <c r="I5" s="3"/>
      <c r="J5" s="10"/>
      <c r="K5" s="3"/>
      <c r="L5" s="107"/>
      <c r="M5" s="45"/>
      <c r="N5" s="107"/>
      <c r="O5" s="45"/>
      <c r="P5" s="107"/>
      <c r="Q5" s="45"/>
      <c r="R5" s="107"/>
      <c r="S5" s="45"/>
      <c r="T5" s="107"/>
      <c r="U5" s="31"/>
    </row>
    <row r="6" spans="1:22" ht="12.75" customHeight="1" x14ac:dyDescent="0.2">
      <c r="B6" s="30"/>
      <c r="C6" s="3"/>
      <c r="D6" s="3"/>
      <c r="E6" s="3"/>
      <c r="F6" s="3"/>
      <c r="G6" s="3"/>
      <c r="H6" s="3"/>
      <c r="I6" s="3"/>
      <c r="J6" s="10"/>
      <c r="K6" s="145" t="str">
        <f>IF(U6="INCOMPLETE - Question not answered","",L6/4)</f>
        <v/>
      </c>
      <c r="L6" s="110">
        <f>AVERAGE(Social!L25:L29)-1</f>
        <v>-1</v>
      </c>
      <c r="M6" s="142" t="s">
        <v>60</v>
      </c>
      <c r="N6" s="110">
        <f>Social!L25</f>
        <v>0</v>
      </c>
      <c r="O6" s="142" t="s">
        <v>61</v>
      </c>
      <c r="P6" s="110">
        <f>Social!L27</f>
        <v>0</v>
      </c>
      <c r="Q6" s="142" t="s">
        <v>62</v>
      </c>
      <c r="R6" s="110">
        <f>Social!L29</f>
        <v>0</v>
      </c>
      <c r="S6" s="73"/>
      <c r="T6" s="110"/>
      <c r="U6" s="149" t="str">
        <f>IF(Social!L21=0,"INCOMPLETE - Question not answered", IF(Social!O21&gt;0.5,"INCOMPLETE - Rationale not provided","Promoting well-being"))</f>
        <v>INCOMPLETE - Question not answered</v>
      </c>
      <c r="V6" s="71">
        <f>IF(U6=$U$53,1,IF(U6=$U$54,2,0))</f>
        <v>1</v>
      </c>
    </row>
    <row r="7" spans="1:22" ht="12.75" customHeight="1" x14ac:dyDescent="0.2">
      <c r="B7" s="30"/>
      <c r="C7" s="3"/>
      <c r="D7" s="3"/>
      <c r="E7" s="3"/>
      <c r="F7" s="3"/>
      <c r="G7" s="3"/>
      <c r="H7" s="3"/>
      <c r="I7" s="3"/>
      <c r="J7" s="10"/>
      <c r="K7" s="146"/>
      <c r="L7" s="107"/>
      <c r="M7" s="142"/>
      <c r="N7" s="107"/>
      <c r="O7" s="142"/>
      <c r="P7" s="107"/>
      <c r="Q7" s="142"/>
      <c r="R7" s="107"/>
      <c r="S7" s="45"/>
      <c r="T7" s="107"/>
      <c r="U7" s="149"/>
    </row>
    <row r="8" spans="1:22" ht="12.6" customHeight="1" x14ac:dyDescent="0.35">
      <c r="B8" s="30"/>
      <c r="C8" s="3"/>
      <c r="D8" s="11"/>
      <c r="E8" s="3"/>
      <c r="F8" s="3"/>
      <c r="G8" s="3"/>
      <c r="H8" s="3"/>
      <c r="I8" s="3"/>
      <c r="J8" s="10"/>
      <c r="K8" s="58"/>
      <c r="L8" s="107"/>
      <c r="M8" s="45"/>
      <c r="N8" s="107"/>
      <c r="O8" s="45"/>
      <c r="P8" s="107"/>
      <c r="Q8" s="45"/>
      <c r="R8" s="107"/>
      <c r="S8" s="45"/>
      <c r="T8" s="107"/>
      <c r="U8" s="59"/>
    </row>
    <row r="9" spans="1:22" ht="12.75" customHeight="1" x14ac:dyDescent="0.2">
      <c r="B9" s="30"/>
      <c r="C9" s="3"/>
      <c r="D9" s="3"/>
      <c r="E9" s="3"/>
      <c r="F9" s="3"/>
      <c r="G9" s="3"/>
      <c r="H9" s="3"/>
      <c r="I9" s="3"/>
      <c r="J9" s="10"/>
      <c r="K9" s="145" t="str">
        <f>IF(U9="INCOMPLETE - Question not answered","",L9/4)</f>
        <v/>
      </c>
      <c r="L9" s="110">
        <f>AVERAGE(Social!L35:L41)-1</f>
        <v>-1</v>
      </c>
      <c r="M9" s="142" t="s">
        <v>60</v>
      </c>
      <c r="N9" s="110">
        <f>Social!L35</f>
        <v>0</v>
      </c>
      <c r="O9" s="142" t="s">
        <v>61</v>
      </c>
      <c r="P9" s="110">
        <f>Social!L37</f>
        <v>0</v>
      </c>
      <c r="Q9" s="142" t="s">
        <v>62</v>
      </c>
      <c r="R9" s="110">
        <f>Social!L39</f>
        <v>0</v>
      </c>
      <c r="S9" s="142" t="s">
        <v>115</v>
      </c>
      <c r="T9" s="110">
        <f>Social!L41</f>
        <v>0</v>
      </c>
      <c r="U9" s="149" t="str">
        <f>IF(Social!L31=0,"INCOMPLETE - Question not answered", IF(Social!O31&gt;0.5,"INCOMPLETE - Rationale not provided","Promoting community pride and identity"))</f>
        <v>INCOMPLETE - Question not answered</v>
      </c>
      <c r="V9" s="71">
        <f>IF(U9=$U$53,1,IF(U9=$U$54,2,0))</f>
        <v>1</v>
      </c>
    </row>
    <row r="10" spans="1:22" ht="12.75" customHeight="1" x14ac:dyDescent="0.2">
      <c r="B10" s="30"/>
      <c r="C10" s="3"/>
      <c r="D10" s="3"/>
      <c r="E10" s="3"/>
      <c r="F10" s="3"/>
      <c r="G10" s="3"/>
      <c r="H10" s="3"/>
      <c r="I10" s="3"/>
      <c r="J10" s="10"/>
      <c r="K10" s="146"/>
      <c r="L10" s="110"/>
      <c r="M10" s="142"/>
      <c r="N10" s="107"/>
      <c r="O10" s="142"/>
      <c r="P10" s="107"/>
      <c r="Q10" s="142"/>
      <c r="R10" s="110"/>
      <c r="S10" s="142"/>
      <c r="T10" s="110"/>
      <c r="U10" s="149"/>
    </row>
    <row r="11" spans="1:22" ht="12.6" customHeight="1" x14ac:dyDescent="0.25">
      <c r="B11" s="30"/>
      <c r="C11" s="3"/>
      <c r="D11" s="3"/>
      <c r="E11" s="3"/>
      <c r="F11" s="3"/>
      <c r="G11" s="3"/>
      <c r="H11" s="3"/>
      <c r="I11" s="3"/>
      <c r="J11" s="10"/>
      <c r="K11" s="3"/>
      <c r="L11" s="107"/>
      <c r="M11" s="45"/>
      <c r="N11" s="107"/>
      <c r="O11" s="45"/>
      <c r="P11" s="107"/>
      <c r="Q11" s="45"/>
      <c r="R11" s="107"/>
      <c r="S11" s="45"/>
      <c r="T11" s="107"/>
      <c r="U11" s="31"/>
    </row>
    <row r="12" spans="1:22" ht="12.75" customHeight="1" x14ac:dyDescent="0.2">
      <c r="B12" s="30"/>
      <c r="C12" s="3"/>
      <c r="D12" s="3"/>
      <c r="E12" s="3"/>
      <c r="F12" s="3"/>
      <c r="G12" s="3"/>
      <c r="H12" s="3"/>
      <c r="I12" s="3"/>
      <c r="J12" s="10"/>
      <c r="K12" s="145" t="str">
        <f>IF(U12="INCOMPLETE - Question not answered","",L12/4)</f>
        <v/>
      </c>
      <c r="L12" s="110">
        <f>AVERAGE(Social!L47:L51)-1</f>
        <v>-1</v>
      </c>
      <c r="M12" s="142" t="s">
        <v>60</v>
      </c>
      <c r="N12" s="110">
        <f>Social!L47</f>
        <v>0</v>
      </c>
      <c r="O12" s="142" t="s">
        <v>61</v>
      </c>
      <c r="P12" s="110">
        <f>Social!L49</f>
        <v>0</v>
      </c>
      <c r="Q12" s="142" t="s">
        <v>62</v>
      </c>
      <c r="R12" s="110">
        <f>Social!L51</f>
        <v>0</v>
      </c>
      <c r="S12" s="73"/>
      <c r="T12" s="110"/>
      <c r="U12" s="149" t="str">
        <f>IF(Social!L41=0,"INCOMPLETE - Question not answered", IF(Social!O41&gt;0.5,"INCOMPLETE - Rationale not provided","Promoting community pride and identity"))</f>
        <v>INCOMPLETE - Question not answered</v>
      </c>
      <c r="V12" s="71">
        <f>IF(U12=$U$53,1,IF(U12=$U$54,2,0))</f>
        <v>1</v>
      </c>
    </row>
    <row r="13" spans="1:22" ht="12.75" customHeight="1" x14ac:dyDescent="0.2">
      <c r="B13" s="30"/>
      <c r="C13" s="3"/>
      <c r="D13" s="3"/>
      <c r="E13" s="3"/>
      <c r="F13" s="3"/>
      <c r="G13" s="3"/>
      <c r="H13" s="3"/>
      <c r="I13" s="3"/>
      <c r="J13" s="10"/>
      <c r="K13" s="146"/>
      <c r="L13" s="110"/>
      <c r="M13" s="142"/>
      <c r="N13" s="107"/>
      <c r="O13" s="142"/>
      <c r="P13" s="107"/>
      <c r="Q13" s="142"/>
      <c r="R13" s="110"/>
      <c r="S13" s="73"/>
      <c r="T13" s="110"/>
      <c r="U13" s="149"/>
    </row>
    <row r="14" spans="1:22" ht="12.6" customHeight="1" x14ac:dyDescent="0.3">
      <c r="B14" s="30"/>
      <c r="C14" s="3"/>
      <c r="D14" s="3"/>
      <c r="E14" s="3"/>
      <c r="F14" s="3"/>
      <c r="G14" s="3"/>
      <c r="H14" s="60" t="s">
        <v>0</v>
      </c>
      <c r="I14" s="3"/>
      <c r="J14" s="10"/>
      <c r="K14" s="3"/>
      <c r="L14" s="107"/>
      <c r="M14" s="45"/>
      <c r="N14" s="107"/>
      <c r="O14" s="45"/>
      <c r="P14" s="107"/>
      <c r="Q14" s="45"/>
      <c r="R14" s="107"/>
      <c r="S14" s="45"/>
      <c r="T14" s="107"/>
      <c r="U14" s="31"/>
    </row>
    <row r="15" spans="1:22" x14ac:dyDescent="0.2">
      <c r="B15" s="30"/>
      <c r="C15" s="3"/>
      <c r="D15" s="3"/>
      <c r="E15" s="3"/>
      <c r="F15" s="3"/>
      <c r="G15" s="3"/>
      <c r="H15" s="147" t="str">
        <f>IF(U2=1,"",AVERAGE(K3,K6,K9,K12))</f>
        <v/>
      </c>
      <c r="I15" s="3"/>
      <c r="J15" s="10"/>
      <c r="K15" s="3"/>
      <c r="L15" s="107"/>
      <c r="M15" s="45"/>
      <c r="N15" s="107"/>
      <c r="O15" s="45"/>
      <c r="P15" s="107"/>
      <c r="Q15" s="45"/>
      <c r="R15" s="107"/>
      <c r="S15" s="45"/>
      <c r="T15" s="107"/>
      <c r="U15" s="104">
        <f>IF(U16="INCOMPLETE - Question not answered",1,IF(U19="INCOMPLETE - Question not answered",1,IF(U22="INCOMPLETE - Question not answered",1,0)))</f>
        <v>1</v>
      </c>
    </row>
    <row r="16" spans="1:22" ht="12.75" customHeight="1" x14ac:dyDescent="0.2">
      <c r="B16" s="30"/>
      <c r="C16" s="3"/>
      <c r="D16" s="3"/>
      <c r="E16" s="3"/>
      <c r="F16" s="3"/>
      <c r="G16" s="3"/>
      <c r="H16" s="148"/>
      <c r="I16" s="3"/>
      <c r="J16" s="10"/>
      <c r="K16" s="145" t="str">
        <f>IF(U16="INCOMPLETE - Question not answered","",L16/4)</f>
        <v/>
      </c>
      <c r="L16" s="110">
        <f>AVERAGE(Economic!L13:L17)-1</f>
        <v>-1</v>
      </c>
      <c r="M16" s="142" t="s">
        <v>60</v>
      </c>
      <c r="N16" s="110">
        <f>Economic!L13</f>
        <v>0</v>
      </c>
      <c r="O16" s="142" t="s">
        <v>61</v>
      </c>
      <c r="P16" s="110">
        <f>Economic!L15</f>
        <v>0</v>
      </c>
      <c r="Q16" s="142" t="s">
        <v>62</v>
      </c>
      <c r="R16" s="110">
        <f>Economic!L17</f>
        <v>0</v>
      </c>
      <c r="S16" s="73"/>
      <c r="T16" s="110"/>
      <c r="U16" s="149" t="str">
        <f>IF(Economic!L9=0,"INCOMPLETE - Question not answered", IF(Economic!O9&gt;0.5,"INCOMPLETE - Rationale not provided","Creating a smart city (job creation, employment and business growth)"))</f>
        <v>INCOMPLETE - Question not answered</v>
      </c>
      <c r="V16" s="71">
        <f>IF(U16=$U$53,1,IF(U16=$U$54,2,0))</f>
        <v>1</v>
      </c>
    </row>
    <row r="17" spans="2:22" ht="12.75" customHeight="1" x14ac:dyDescent="0.2">
      <c r="B17" s="30"/>
      <c r="C17" s="3"/>
      <c r="D17" s="3"/>
      <c r="E17" s="3"/>
      <c r="F17" s="3"/>
      <c r="G17" s="3"/>
      <c r="H17" s="3"/>
      <c r="I17" s="3"/>
      <c r="J17" s="10"/>
      <c r="K17" s="146"/>
      <c r="L17" s="107"/>
      <c r="M17" s="142"/>
      <c r="N17" s="107"/>
      <c r="O17" s="142"/>
      <c r="P17" s="107"/>
      <c r="Q17" s="142"/>
      <c r="R17" s="107"/>
      <c r="S17" s="45"/>
      <c r="T17" s="107"/>
      <c r="U17" s="149"/>
    </row>
    <row r="18" spans="2:22" ht="12.6" x14ac:dyDescent="0.25">
      <c r="B18" s="30"/>
      <c r="C18" s="3"/>
      <c r="D18" s="3"/>
      <c r="E18" s="3"/>
      <c r="F18" s="3"/>
      <c r="G18" s="3"/>
      <c r="H18" s="3"/>
      <c r="I18" s="3"/>
      <c r="J18" s="10"/>
      <c r="K18" s="3"/>
      <c r="L18" s="107"/>
      <c r="M18" s="45"/>
      <c r="N18" s="107"/>
      <c r="O18" s="45"/>
      <c r="P18" s="107"/>
      <c r="Q18" s="45"/>
      <c r="R18" s="107"/>
      <c r="S18" s="45"/>
      <c r="T18" s="107"/>
      <c r="U18" s="31"/>
    </row>
    <row r="19" spans="2:22" ht="12.75" customHeight="1" x14ac:dyDescent="0.2">
      <c r="B19" s="30"/>
      <c r="C19" s="3"/>
      <c r="D19" s="96" t="s">
        <v>116</v>
      </c>
      <c r="E19" s="3"/>
      <c r="F19" s="3"/>
      <c r="G19" s="3"/>
      <c r="H19" s="3"/>
      <c r="I19" s="3"/>
      <c r="J19" s="10"/>
      <c r="K19" s="145" t="str">
        <f>IF(U19="INCOMPLETE - Question not answered","",L19/4)</f>
        <v/>
      </c>
      <c r="L19" s="110">
        <f>AVERAGE(Economic!L23:L27)-1</f>
        <v>-1</v>
      </c>
      <c r="M19" s="142" t="s">
        <v>60</v>
      </c>
      <c r="N19" s="110">
        <f>Economic!L23</f>
        <v>0</v>
      </c>
      <c r="O19" s="142" t="s">
        <v>61</v>
      </c>
      <c r="P19" s="110">
        <f>Economic!L25</f>
        <v>0</v>
      </c>
      <c r="Q19" s="142" t="s">
        <v>62</v>
      </c>
      <c r="R19" s="110">
        <f>Economic!L27</f>
        <v>0</v>
      </c>
      <c r="S19" s="73"/>
      <c r="T19" s="110"/>
      <c r="U19" s="149" t="str">
        <f>IF(Economic!L19=0,"INCOMPLETE - Question not answered", IF(Economic!O19&gt;0.5,"INCOMPLETE - Rationale not provided","Creating vibrant and thriving precincts (growing visitor market and yield)"))</f>
        <v>INCOMPLETE - Question not answered</v>
      </c>
      <c r="V19" s="71">
        <f>IF(U19=$U$53,1,IF(U19=$U$54,2,0))</f>
        <v>1</v>
      </c>
    </row>
    <row r="20" spans="2:22" ht="12.6" customHeight="1" x14ac:dyDescent="0.25">
      <c r="B20" s="30"/>
      <c r="C20" s="3"/>
      <c r="D20" s="3"/>
      <c r="E20" s="3"/>
      <c r="F20" s="3"/>
      <c r="G20" s="3"/>
      <c r="H20" s="60" t="s">
        <v>4</v>
      </c>
      <c r="I20" s="3"/>
      <c r="J20" s="10"/>
      <c r="K20" s="146"/>
      <c r="L20" s="107"/>
      <c r="M20" s="142"/>
      <c r="N20" s="107"/>
      <c r="O20" s="142"/>
      <c r="P20" s="107"/>
      <c r="Q20" s="142"/>
      <c r="R20" s="107"/>
      <c r="S20" s="45"/>
      <c r="T20" s="107"/>
      <c r="U20" s="149"/>
    </row>
    <row r="21" spans="2:22" x14ac:dyDescent="0.2">
      <c r="B21" s="30"/>
      <c r="C21" s="3"/>
      <c r="D21" s="95"/>
      <c r="E21" s="97" t="s">
        <v>121</v>
      </c>
      <c r="F21" s="3"/>
      <c r="G21" s="3"/>
      <c r="H21" s="147" t="str">
        <f>IF(U15=1,"",AVERAGE(K16,K19,K22))</f>
        <v/>
      </c>
      <c r="I21" s="3"/>
      <c r="J21" s="10"/>
      <c r="K21" s="3"/>
      <c r="L21" s="107"/>
      <c r="M21" s="45"/>
      <c r="N21" s="107"/>
      <c r="O21" s="45"/>
      <c r="P21" s="107"/>
      <c r="Q21" s="45"/>
      <c r="R21" s="107"/>
      <c r="S21" s="45"/>
      <c r="T21" s="107"/>
      <c r="U21" s="31"/>
    </row>
    <row r="22" spans="2:22" ht="12.75" customHeight="1" x14ac:dyDescent="0.2">
      <c r="B22" s="30"/>
      <c r="C22" s="3"/>
      <c r="D22" s="94"/>
      <c r="E22" s="97" t="s">
        <v>120</v>
      </c>
      <c r="F22" s="3"/>
      <c r="G22" s="3"/>
      <c r="H22" s="148"/>
      <c r="I22" s="3"/>
      <c r="J22" s="10"/>
      <c r="K22" s="145" t="str">
        <f>IF(U22="INCOMPLETE - Question not answered","",L22/4)</f>
        <v/>
      </c>
      <c r="L22" s="110">
        <f>AVERAGE(Economic!L33:L37)-1</f>
        <v>-1</v>
      </c>
      <c r="M22" s="142" t="s">
        <v>60</v>
      </c>
      <c r="N22" s="110">
        <f>Economic!L33</f>
        <v>0</v>
      </c>
      <c r="O22" s="142" t="s">
        <v>61</v>
      </c>
      <c r="P22" s="110">
        <f>Economic!L35</f>
        <v>0</v>
      </c>
      <c r="Q22" s="142" t="s">
        <v>62</v>
      </c>
      <c r="R22" s="110">
        <f>Economic!L37</f>
        <v>0</v>
      </c>
      <c r="S22" s="73"/>
      <c r="T22" s="110"/>
      <c r="U22" s="149" t="str">
        <f>IF(Economic!L29=0,"INCOMPLETE - Question not answered", IF(Economic!O29&gt;0.5,"INCOMPLETE - Rationale not provided","Building a locally engaged business community (job creation, increasing local spend)"))</f>
        <v>INCOMPLETE - Question not answered</v>
      </c>
      <c r="V22" s="71">
        <f>IF(U22=$U$53,1,IF(U22=$U$54,2,0))</f>
        <v>1</v>
      </c>
    </row>
    <row r="23" spans="2:22" ht="12.6" customHeight="1" x14ac:dyDescent="0.2">
      <c r="B23" s="30"/>
      <c r="C23" s="3"/>
      <c r="D23" s="93"/>
      <c r="E23" s="97" t="s">
        <v>117</v>
      </c>
      <c r="F23" s="3"/>
      <c r="G23" s="3"/>
      <c r="H23" s="3"/>
      <c r="I23" s="3"/>
      <c r="J23" s="10"/>
      <c r="K23" s="146"/>
      <c r="L23" s="107"/>
      <c r="M23" s="142"/>
      <c r="N23" s="107"/>
      <c r="O23" s="142"/>
      <c r="P23" s="107"/>
      <c r="Q23" s="142"/>
      <c r="R23" s="107"/>
      <c r="S23" s="45"/>
      <c r="T23" s="107"/>
      <c r="U23" s="149"/>
    </row>
    <row r="24" spans="2:22" x14ac:dyDescent="0.2">
      <c r="B24" s="30"/>
      <c r="C24" s="3"/>
      <c r="D24" s="92"/>
      <c r="E24" s="97" t="s">
        <v>118</v>
      </c>
      <c r="F24" s="3"/>
      <c r="G24" s="3"/>
      <c r="H24" s="3"/>
      <c r="I24" s="3"/>
      <c r="J24" s="10"/>
      <c r="K24" s="3"/>
      <c r="L24" s="107"/>
      <c r="M24" s="45"/>
      <c r="N24" s="107"/>
      <c r="O24" s="45"/>
      <c r="P24" s="107"/>
      <c r="Q24" s="45"/>
      <c r="R24" s="107"/>
      <c r="S24" s="45"/>
      <c r="T24" s="107"/>
      <c r="U24" s="31"/>
    </row>
    <row r="25" spans="2:22" x14ac:dyDescent="0.2">
      <c r="B25" s="30"/>
      <c r="C25" s="3"/>
      <c r="D25" s="91"/>
      <c r="E25" s="97" t="s">
        <v>119</v>
      </c>
      <c r="F25" s="3"/>
      <c r="G25" s="3"/>
      <c r="H25" s="3"/>
      <c r="I25" s="3"/>
      <c r="J25" s="10"/>
      <c r="K25" s="3"/>
      <c r="L25" s="107"/>
      <c r="M25" s="45"/>
      <c r="N25" s="107"/>
      <c r="O25" s="45"/>
      <c r="P25" s="107"/>
      <c r="Q25" s="45"/>
      <c r="R25" s="107"/>
      <c r="S25" s="45"/>
      <c r="T25" s="107"/>
      <c r="U25" s="104">
        <f>IF(U26="INCOMPLETE - Question not answered",1,IF(U29="INCOMPLETE - Question not answered",1,IF(U32="INCOMPLETE - Question not answered",1,IF(U35="INCOMPLETE - Question not answered",1,IF(U41="INCOMPLETE - Question not answered",1,0)))))</f>
        <v>1</v>
      </c>
    </row>
    <row r="26" spans="2:22" ht="12.6" customHeight="1" x14ac:dyDescent="0.25">
      <c r="B26" s="30"/>
      <c r="C26" s="3"/>
      <c r="D26" s="3"/>
      <c r="E26" s="3"/>
      <c r="F26" s="3"/>
      <c r="G26" s="3"/>
      <c r="H26" s="60" t="s">
        <v>5</v>
      </c>
      <c r="I26" s="3"/>
      <c r="J26" s="10"/>
      <c r="K26" s="145" t="str">
        <f>IF(U26="INCOMPLETE - Question not answered","",L26/4)</f>
        <v/>
      </c>
      <c r="L26" s="110">
        <f>AVERAGE(Environment!L13:L17)-1</f>
        <v>-1</v>
      </c>
      <c r="M26" s="142" t="s">
        <v>60</v>
      </c>
      <c r="N26" s="110">
        <f>Environment!L13</f>
        <v>0</v>
      </c>
      <c r="O26" s="142" t="s">
        <v>61</v>
      </c>
      <c r="P26" s="110">
        <f>Environment!L15</f>
        <v>0</v>
      </c>
      <c r="Q26" s="142" t="s">
        <v>62</v>
      </c>
      <c r="R26" s="110">
        <f>Environment!L17</f>
        <v>0</v>
      </c>
      <c r="S26" s="73"/>
      <c r="T26" s="110"/>
      <c r="U26" s="149" t="str">
        <f>IF(Environment!L9=0,"INCOMPLETE - Question not answered", IF(Environment!O9&gt;0.5,"INCOMPLETE - Rationale not provided","Using resources wisely"))</f>
        <v>INCOMPLETE - Question not answered</v>
      </c>
      <c r="V26" s="71">
        <f>IF(U26=$U$53,1,IF(U26=$U$54,2,0))</f>
        <v>1</v>
      </c>
    </row>
    <row r="27" spans="2:22" ht="12.75" customHeight="1" x14ac:dyDescent="0.2">
      <c r="B27" s="30"/>
      <c r="C27" s="3"/>
      <c r="D27" s="3"/>
      <c r="E27" s="3"/>
      <c r="F27" s="3"/>
      <c r="G27" s="3"/>
      <c r="H27" s="147" t="str">
        <f>IF(U25=1,"",AVERAGE(K26,K29,K32,K35))</f>
        <v/>
      </c>
      <c r="I27" s="3"/>
      <c r="J27" s="10"/>
      <c r="K27" s="146"/>
      <c r="L27" s="107"/>
      <c r="M27" s="142"/>
      <c r="N27" s="107"/>
      <c r="O27" s="142"/>
      <c r="P27" s="107"/>
      <c r="Q27" s="142"/>
      <c r="R27" s="107"/>
      <c r="S27" s="45"/>
      <c r="T27" s="107"/>
      <c r="U27" s="149"/>
    </row>
    <row r="28" spans="2:22" x14ac:dyDescent="0.2">
      <c r="B28" s="30"/>
      <c r="C28" s="3"/>
      <c r="D28" s="3"/>
      <c r="E28" s="3"/>
      <c r="F28" s="3"/>
      <c r="G28" s="3"/>
      <c r="H28" s="148"/>
      <c r="I28" s="3"/>
      <c r="J28" s="10"/>
      <c r="K28" s="3"/>
      <c r="L28" s="107"/>
      <c r="M28" s="45"/>
      <c r="N28" s="107"/>
      <c r="O28" s="45"/>
      <c r="P28" s="107"/>
      <c r="Q28" s="45"/>
      <c r="R28" s="107"/>
      <c r="S28" s="45"/>
      <c r="T28" s="107"/>
      <c r="U28" s="31"/>
    </row>
    <row r="29" spans="2:22" ht="12.6" customHeight="1" x14ac:dyDescent="0.2">
      <c r="B29" s="30"/>
      <c r="C29" s="3"/>
      <c r="D29" s="3"/>
      <c r="E29" s="3"/>
      <c r="F29" s="3"/>
      <c r="G29" s="3"/>
      <c r="H29" s="3"/>
      <c r="I29" s="3"/>
      <c r="J29" s="10"/>
      <c r="K29" s="145" t="str">
        <f>IF(U29="INCOMPLETE - Question not answered","",L29/4)</f>
        <v/>
      </c>
      <c r="L29" s="110">
        <f>AVERAGE(Environment!L23:L25)-1</f>
        <v>-1</v>
      </c>
      <c r="M29" s="142" t="s">
        <v>60</v>
      </c>
      <c r="N29" s="110">
        <f>Environment!L23</f>
        <v>0</v>
      </c>
      <c r="O29" s="142" t="s">
        <v>61</v>
      </c>
      <c r="P29" s="110">
        <f>Environment!L25</f>
        <v>0</v>
      </c>
      <c r="Q29" s="142"/>
      <c r="R29" s="110"/>
      <c r="S29" s="73"/>
      <c r="T29" s="110"/>
      <c r="U29" s="149" t="str">
        <f>IF(Environment!L19=0,"INCOMPLETE - Question not answered", IF(Environment!O19&gt;0.5,"INCOMPLETE - Rationale not provided","Reducing greenhouse gas emissions and using sustainable energy "))</f>
        <v>INCOMPLETE - Question not answered</v>
      </c>
      <c r="V29" s="71">
        <f>IF(U29=$U$53,1,IF(U29=$U$54,2,0))</f>
        <v>1</v>
      </c>
    </row>
    <row r="30" spans="2:22" ht="12.75" customHeight="1" x14ac:dyDescent="0.2">
      <c r="B30" s="30"/>
      <c r="C30" s="3"/>
      <c r="D30" s="3"/>
      <c r="E30" s="3"/>
      <c r="F30" s="3"/>
      <c r="G30" s="3"/>
      <c r="H30" s="3"/>
      <c r="I30" s="3"/>
      <c r="J30" s="10"/>
      <c r="K30" s="146"/>
      <c r="L30" s="107"/>
      <c r="M30" s="142"/>
      <c r="N30" s="107"/>
      <c r="O30" s="142"/>
      <c r="P30" s="107"/>
      <c r="Q30" s="142"/>
      <c r="R30" s="107"/>
      <c r="S30" s="45"/>
      <c r="T30" s="107"/>
      <c r="U30" s="149"/>
    </row>
    <row r="31" spans="2:22" ht="12.6" x14ac:dyDescent="0.25">
      <c r="B31" s="30"/>
      <c r="C31" s="3"/>
      <c r="D31" s="3"/>
      <c r="E31" s="3"/>
      <c r="F31" s="3"/>
      <c r="G31" s="3"/>
      <c r="H31" s="3"/>
      <c r="I31" s="3"/>
      <c r="J31" s="10"/>
      <c r="K31" s="3"/>
      <c r="L31" s="107"/>
      <c r="M31" s="45"/>
      <c r="N31" s="107"/>
      <c r="O31" s="45"/>
      <c r="P31" s="107"/>
      <c r="Q31" s="45"/>
      <c r="R31" s="107"/>
      <c r="S31" s="45"/>
      <c r="T31" s="107"/>
      <c r="U31" s="31"/>
    </row>
    <row r="32" spans="2:22" ht="12.6" customHeight="1" x14ac:dyDescent="0.25">
      <c r="B32" s="30"/>
      <c r="C32" s="3"/>
      <c r="D32" s="3"/>
      <c r="E32" s="3"/>
      <c r="F32" s="3"/>
      <c r="G32" s="3"/>
      <c r="H32" s="60" t="s">
        <v>26</v>
      </c>
      <c r="I32" s="3"/>
      <c r="J32" s="10"/>
      <c r="K32" s="145" t="str">
        <f>IF(U32="INCOMPLETE - Question not answered","",L32/4)</f>
        <v/>
      </c>
      <c r="L32" s="110">
        <f>AVERAGE(Environment!L31:L35)-1</f>
        <v>-1</v>
      </c>
      <c r="M32" s="142" t="s">
        <v>60</v>
      </c>
      <c r="N32" s="110">
        <f>Environment!L31</f>
        <v>0</v>
      </c>
      <c r="O32" s="142" t="s">
        <v>61</v>
      </c>
      <c r="P32" s="110">
        <f>Environment!L33</f>
        <v>0</v>
      </c>
      <c r="Q32" s="142" t="s">
        <v>62</v>
      </c>
      <c r="R32" s="110">
        <f>Environment!L35</f>
        <v>0</v>
      </c>
      <c r="S32" s="73"/>
      <c r="T32" s="110"/>
      <c r="U32" s="149" t="str">
        <f>IF(Environment!L27=0,"INCOMPLETE - Question not answered", IF(Environment!O27&gt;0.5,"INCOMPLETE - Rationale not provided","Empowering people to take local action"))</f>
        <v>INCOMPLETE - Question not answered</v>
      </c>
      <c r="V32" s="71">
        <f>IF(U32=$U$53,1,IF(U32=$U$54,2,0))</f>
        <v>1</v>
      </c>
    </row>
    <row r="33" spans="2:22" ht="15" customHeight="1" x14ac:dyDescent="0.2">
      <c r="B33" s="30"/>
      <c r="C33" s="3"/>
      <c r="D33" s="3"/>
      <c r="E33" s="3"/>
      <c r="F33" s="61"/>
      <c r="G33" s="3"/>
      <c r="H33" s="147" t="str">
        <f>IF(U44=1,"",AVERAGE(K45,K48))</f>
        <v/>
      </c>
      <c r="I33" s="3"/>
      <c r="J33" s="10"/>
      <c r="K33" s="146"/>
      <c r="L33" s="107"/>
      <c r="M33" s="142"/>
      <c r="N33" s="107"/>
      <c r="O33" s="142"/>
      <c r="P33" s="107"/>
      <c r="Q33" s="142"/>
      <c r="R33" s="107"/>
      <c r="S33" s="45"/>
      <c r="T33" s="107"/>
      <c r="U33" s="149"/>
    </row>
    <row r="34" spans="2:22" x14ac:dyDescent="0.2">
      <c r="B34" s="30"/>
      <c r="C34" s="3"/>
      <c r="D34" s="3"/>
      <c r="E34" s="3"/>
      <c r="F34" s="3"/>
      <c r="G34" s="3"/>
      <c r="H34" s="148"/>
      <c r="I34" s="62"/>
      <c r="J34" s="10"/>
      <c r="K34" s="3"/>
      <c r="L34" s="107"/>
      <c r="M34" s="45"/>
      <c r="N34" s="107"/>
      <c r="O34" s="45"/>
      <c r="P34" s="107"/>
      <c r="Q34" s="45"/>
      <c r="R34" s="107"/>
      <c r="S34" s="45"/>
      <c r="T34" s="107"/>
      <c r="U34" s="31"/>
    </row>
    <row r="35" spans="2:22" ht="12.75" customHeight="1" x14ac:dyDescent="0.2">
      <c r="B35" s="30"/>
      <c r="C35" s="3"/>
      <c r="D35" s="3"/>
      <c r="E35" s="3"/>
      <c r="F35" s="3"/>
      <c r="G35" s="3"/>
      <c r="H35" s="3"/>
      <c r="I35" s="3"/>
      <c r="J35" s="10"/>
      <c r="K35" s="145" t="str">
        <f>IF(U35="INCOMPLETE - Question not answered","",L35/4)</f>
        <v/>
      </c>
      <c r="L35" s="110">
        <f>AVERAGE(Environment!L41:L45)-1</f>
        <v>-1</v>
      </c>
      <c r="M35" s="142" t="s">
        <v>60</v>
      </c>
      <c r="N35" s="110">
        <f>Environment!L41</f>
        <v>0</v>
      </c>
      <c r="O35" s="142" t="s">
        <v>61</v>
      </c>
      <c r="P35" s="110">
        <f>Environment!L43</f>
        <v>0</v>
      </c>
      <c r="Q35" s="142" t="s">
        <v>62</v>
      </c>
      <c r="R35" s="110">
        <f>Environment!L45</f>
        <v>0</v>
      </c>
      <c r="S35" s="73"/>
      <c r="T35" s="110"/>
      <c r="U35" s="149" t="str">
        <f>IF(Environment!L37=0,"INCOMPLETE - Question not answered", IF(Environment!O37&gt;0.5,"INCOMPLETE - Rationale not provided","Enhancing open space and urban ecology"))</f>
        <v>INCOMPLETE - Question not answered</v>
      </c>
      <c r="V35" s="71">
        <f>IF(U35=$U$53,1,IF(U35=$U$54,2,0))</f>
        <v>1</v>
      </c>
    </row>
    <row r="36" spans="2:22" ht="12.75" customHeight="1" x14ac:dyDescent="0.2">
      <c r="B36" s="30"/>
      <c r="C36" s="3"/>
      <c r="D36" s="3"/>
      <c r="E36" s="3"/>
      <c r="F36" s="3"/>
      <c r="G36" s="3"/>
      <c r="H36" s="3"/>
      <c r="I36" s="63"/>
      <c r="J36" s="10"/>
      <c r="K36" s="146"/>
      <c r="L36" s="107"/>
      <c r="M36" s="142"/>
      <c r="N36" s="107"/>
      <c r="O36" s="142"/>
      <c r="P36" s="107"/>
      <c r="Q36" s="142"/>
      <c r="R36" s="107"/>
      <c r="S36" s="45"/>
      <c r="T36" s="107"/>
      <c r="U36" s="149"/>
    </row>
    <row r="37" spans="2:22" ht="12.6" x14ac:dyDescent="0.25">
      <c r="B37" s="30"/>
      <c r="C37" s="3"/>
      <c r="D37" s="3"/>
      <c r="E37" s="3"/>
      <c r="F37" s="3"/>
      <c r="G37" s="3"/>
      <c r="H37" s="3"/>
      <c r="I37" s="3"/>
      <c r="J37" s="10"/>
      <c r="K37" s="3"/>
      <c r="L37" s="107"/>
      <c r="M37" s="45"/>
      <c r="N37" s="107"/>
      <c r="O37" s="45"/>
      <c r="P37" s="107"/>
      <c r="Q37" s="45"/>
      <c r="R37" s="107"/>
      <c r="S37" s="45"/>
      <c r="T37" s="107"/>
      <c r="U37" s="31"/>
    </row>
    <row r="38" spans="2:22" ht="12.75" customHeight="1" x14ac:dyDescent="0.2">
      <c r="B38" s="30"/>
      <c r="C38" s="3"/>
      <c r="D38" s="3"/>
      <c r="E38" s="3"/>
      <c r="F38" s="3"/>
      <c r="G38" s="3"/>
      <c r="H38" s="3"/>
      <c r="I38" s="3"/>
      <c r="J38" s="10"/>
      <c r="K38" s="150"/>
      <c r="L38" s="111">
        <f>IF(SUM(Environment!L47:L51)=3,1,0)</f>
        <v>0</v>
      </c>
      <c r="M38" s="74"/>
      <c r="N38" s="111"/>
      <c r="O38" s="74"/>
      <c r="P38" s="111"/>
      <c r="Q38" s="74"/>
      <c r="R38" s="111"/>
      <c r="S38" s="74"/>
      <c r="T38" s="111"/>
      <c r="U38" s="149" t="str">
        <f>IF(Cover!$I$20='List options'!$B$2," ",IF(Environment!L47=0,U53,"Incorporating Water Sensitive Urban Design (WSUD) Policy requirements"))</f>
        <v>INCOMPLETE - Question not answered</v>
      </c>
      <c r="V38" s="71">
        <f>IF(U38=$U$53,1,IF(U38=$U$54,2,0))</f>
        <v>1</v>
      </c>
    </row>
    <row r="39" spans="2:22" ht="12.75" customHeight="1" x14ac:dyDescent="0.2">
      <c r="B39" s="30"/>
      <c r="C39" s="3"/>
      <c r="D39" s="3"/>
      <c r="E39" s="3"/>
      <c r="F39" s="64" t="s">
        <v>50</v>
      </c>
      <c r="G39" s="65">
        <f>Cover!$I$14</f>
        <v>0</v>
      </c>
      <c r="H39" s="3"/>
      <c r="I39" s="3"/>
      <c r="J39" s="10"/>
      <c r="K39" s="151"/>
      <c r="L39" s="107"/>
      <c r="M39" s="45"/>
      <c r="N39" s="107"/>
      <c r="O39" s="45"/>
      <c r="P39" s="107"/>
      <c r="Q39" s="45"/>
      <c r="R39" s="107"/>
      <c r="S39" s="45"/>
      <c r="T39" s="107"/>
      <c r="U39" s="149"/>
    </row>
    <row r="40" spans="2:22" ht="12.95" x14ac:dyDescent="0.3">
      <c r="B40" s="30"/>
      <c r="C40" s="3"/>
      <c r="D40" s="3"/>
      <c r="E40" s="3"/>
      <c r="F40" s="64" t="s">
        <v>30</v>
      </c>
      <c r="G40" s="65">
        <f>Cover!$I$16</f>
        <v>0</v>
      </c>
      <c r="H40" s="3"/>
      <c r="I40" s="3"/>
      <c r="J40" s="10"/>
      <c r="K40" s="3"/>
      <c r="L40" s="107"/>
      <c r="M40" s="45"/>
      <c r="N40" s="107"/>
      <c r="O40" s="45"/>
      <c r="P40" s="107"/>
      <c r="Q40" s="45"/>
      <c r="R40" s="107"/>
      <c r="S40" s="45"/>
      <c r="T40" s="107"/>
      <c r="U40" s="31"/>
    </row>
    <row r="41" spans="2:22" ht="12.75" customHeight="1" x14ac:dyDescent="0.2">
      <c r="B41" s="30"/>
      <c r="C41" s="3"/>
      <c r="D41" s="3"/>
      <c r="E41" s="3"/>
      <c r="F41" s="64" t="s">
        <v>49</v>
      </c>
      <c r="G41" s="65">
        <f>Cover!$I$18</f>
        <v>0</v>
      </c>
      <c r="H41" s="3"/>
      <c r="I41" s="3"/>
      <c r="J41" s="10"/>
      <c r="K41" s="150"/>
      <c r="L41" s="111">
        <f>IF(Environment!L59=2,0,IF(SUM(Environment!L53:L59)=4,1,0))</f>
        <v>0</v>
      </c>
      <c r="M41" s="74"/>
      <c r="N41" s="111"/>
      <c r="O41" s="74"/>
      <c r="P41" s="111"/>
      <c r="Q41" s="74"/>
      <c r="R41" s="111"/>
      <c r="S41" s="74"/>
      <c r="T41" s="111"/>
      <c r="U41" s="149" t="str">
        <f>IF(Cover!$I$20='List options'!$B$2," ",IF(Cover!I22='List options'!B11,IF(Environment!L53=0,U53,"Incorporating ESD Buildings Policy requirements"),""))</f>
        <v/>
      </c>
      <c r="V41" s="71">
        <f>IF(U41=$U$53,1,IF(U41=$U$54,2,0))</f>
        <v>0</v>
      </c>
    </row>
    <row r="42" spans="2:22" ht="12.75" customHeight="1" x14ac:dyDescent="0.2">
      <c r="B42" s="30"/>
      <c r="C42" s="3"/>
      <c r="D42" s="3"/>
      <c r="E42" s="3"/>
      <c r="F42" s="3"/>
      <c r="G42" s="3"/>
      <c r="H42" s="3"/>
      <c r="I42" s="3"/>
      <c r="J42" s="10"/>
      <c r="K42" s="151"/>
      <c r="L42" s="107"/>
      <c r="M42" s="45"/>
      <c r="N42" s="107"/>
      <c r="O42" s="45"/>
      <c r="P42" s="107"/>
      <c r="Q42" s="45"/>
      <c r="R42" s="107"/>
      <c r="S42" s="45"/>
      <c r="T42" s="107"/>
      <c r="U42" s="149"/>
    </row>
    <row r="43" spans="2:22" ht="12.6" x14ac:dyDescent="0.25">
      <c r="B43" s="30"/>
      <c r="C43" s="3"/>
      <c r="D43" s="3"/>
      <c r="E43" s="3"/>
      <c r="F43" s="3"/>
      <c r="G43" s="3"/>
      <c r="H43" s="3"/>
      <c r="I43" s="3"/>
      <c r="J43" s="10"/>
      <c r="K43" s="3"/>
      <c r="L43" s="107"/>
      <c r="M43" s="45"/>
      <c r="N43" s="107"/>
      <c r="O43" s="45"/>
      <c r="P43" s="107"/>
      <c r="Q43" s="45"/>
      <c r="R43" s="107"/>
      <c r="S43" s="45"/>
      <c r="T43" s="107"/>
      <c r="U43" s="31"/>
    </row>
    <row r="44" spans="2:22" ht="15.95" thickBot="1" x14ac:dyDescent="0.4">
      <c r="B44" s="30"/>
      <c r="C44" s="3"/>
      <c r="D44" s="52"/>
      <c r="E44" s="3"/>
      <c r="F44" s="3"/>
      <c r="G44" s="3"/>
      <c r="H44" s="81"/>
      <c r="I44" s="3"/>
      <c r="J44" s="10"/>
      <c r="K44" s="3"/>
      <c r="L44" s="107"/>
      <c r="M44" s="45"/>
      <c r="N44" s="107"/>
      <c r="O44" s="45"/>
      <c r="P44" s="107"/>
      <c r="Q44" s="45"/>
      <c r="R44" s="107"/>
      <c r="S44" s="45"/>
      <c r="T44" s="107"/>
      <c r="U44" s="104">
        <f>IF(U45="INCOMPLETE - Question not answered",1,IF(U48="INCOMPLETE - Question not answered",1,0))</f>
        <v>1</v>
      </c>
    </row>
    <row r="45" spans="2:22" ht="12.75" customHeight="1" x14ac:dyDescent="0.2">
      <c r="B45" s="30"/>
      <c r="C45" s="3"/>
      <c r="D45" s="3"/>
      <c r="E45" s="3"/>
      <c r="F45" s="143" t="s">
        <v>35</v>
      </c>
      <c r="G45" s="3"/>
      <c r="H45" s="3"/>
      <c r="I45" s="3"/>
      <c r="J45" s="10"/>
      <c r="K45" s="145" t="str">
        <f>IF(U45="INCOMPLETE - Question not answered","",L45/4)</f>
        <v/>
      </c>
      <c r="L45" s="111">
        <f>AVERAGE(Adaptation!L13:L19)-1</f>
        <v>-1</v>
      </c>
      <c r="M45" s="142" t="s">
        <v>60</v>
      </c>
      <c r="N45" s="110">
        <f>Adaptation!L13</f>
        <v>0</v>
      </c>
      <c r="O45" s="142" t="s">
        <v>61</v>
      </c>
      <c r="P45" s="110">
        <f>Adaptation!L15</f>
        <v>0</v>
      </c>
      <c r="Q45" s="142" t="s">
        <v>62</v>
      </c>
      <c r="R45" s="111">
        <f>Adaptation!L17</f>
        <v>0</v>
      </c>
      <c r="S45" s="142" t="s">
        <v>115</v>
      </c>
      <c r="T45" s="111">
        <f>Adaptation!L19</f>
        <v>0</v>
      </c>
      <c r="U45" s="149" t="str">
        <f>IF(Adaptation!L9=0,"INCOMPLETE - Question not answered", IF(Adaptation!O9&gt;0.5,"INCOMPLETE - Rationale not provided","Supporting the community to cope during climate change and extreme weather"))</f>
        <v>INCOMPLETE - Question not answered</v>
      </c>
      <c r="V45" s="71">
        <f>IF(U45=$U$53,1,IF(U45=$U$54,2,0))</f>
        <v>1</v>
      </c>
    </row>
    <row r="46" spans="2:22" ht="12.75" customHeight="1" thickBot="1" x14ac:dyDescent="0.25">
      <c r="B46" s="30"/>
      <c r="C46" s="3"/>
      <c r="D46" s="3"/>
      <c r="E46" s="3"/>
      <c r="F46" s="144"/>
      <c r="G46" s="3"/>
      <c r="H46" s="3"/>
      <c r="I46" s="3"/>
      <c r="J46" s="10"/>
      <c r="K46" s="146"/>
      <c r="L46" s="107"/>
      <c r="M46" s="142"/>
      <c r="N46" s="107"/>
      <c r="O46" s="142"/>
      <c r="P46" s="107"/>
      <c r="Q46" s="142"/>
      <c r="R46" s="107"/>
      <c r="S46" s="142"/>
      <c r="T46" s="107"/>
      <c r="U46" s="149"/>
    </row>
    <row r="47" spans="2:22" ht="12.75" customHeight="1" thickBot="1" x14ac:dyDescent="0.3">
      <c r="B47" s="30"/>
      <c r="C47" s="3"/>
      <c r="D47" s="3"/>
      <c r="E47" s="3"/>
      <c r="F47" s="3"/>
      <c r="G47" s="3"/>
      <c r="H47" s="3"/>
      <c r="I47" s="3"/>
      <c r="J47" s="10"/>
      <c r="K47" s="3"/>
      <c r="L47" s="107"/>
      <c r="M47" s="45"/>
      <c r="N47" s="107"/>
      <c r="O47" s="45"/>
      <c r="P47" s="107"/>
      <c r="Q47" s="45"/>
      <c r="R47" s="107"/>
      <c r="S47" s="45"/>
      <c r="T47" s="107"/>
      <c r="U47" s="31"/>
    </row>
    <row r="48" spans="2:22" ht="12.75" customHeight="1" x14ac:dyDescent="0.2">
      <c r="B48" s="30"/>
      <c r="C48" s="3"/>
      <c r="D48" s="3"/>
      <c r="E48" s="3"/>
      <c r="F48" s="143" t="s">
        <v>38</v>
      </c>
      <c r="G48" s="3"/>
      <c r="H48" s="3"/>
      <c r="I48" s="3"/>
      <c r="J48" s="10"/>
      <c r="K48" s="145" t="str">
        <f>IF(U48="INCOMPLETE - Question not answered","",L48/4)</f>
        <v/>
      </c>
      <c r="L48" s="111">
        <f>AVERAGE(Adaptation!L25:L29)-1</f>
        <v>-1</v>
      </c>
      <c r="M48" s="142" t="s">
        <v>60</v>
      </c>
      <c r="N48" s="110">
        <f>Adaptation!L25</f>
        <v>0</v>
      </c>
      <c r="O48" s="142" t="s">
        <v>61</v>
      </c>
      <c r="P48" s="110">
        <f>Adaptation!L27</f>
        <v>0</v>
      </c>
      <c r="Q48" s="142" t="s">
        <v>62</v>
      </c>
      <c r="R48" s="111">
        <f>Adaptation!L29</f>
        <v>0</v>
      </c>
      <c r="S48" s="74"/>
      <c r="T48" s="111"/>
      <c r="U48" s="149" t="str">
        <f>IF(Adaptation!L21=0,"INCOMPLETE - Question not answered", IF(Adaptation!O21&gt;0.5,"INCOMPLETE - Rationale not provided","Building the resilience of council infrastructure to climate change and an increase in extreme weather"))</f>
        <v>INCOMPLETE - Question not answered</v>
      </c>
      <c r="V48" s="71">
        <f>IF(U48=$U$53,1,IF(U48=$U$54,2,0))</f>
        <v>1</v>
      </c>
    </row>
    <row r="49" spans="2:21" ht="12.75" customHeight="1" thickBot="1" x14ac:dyDescent="0.25">
      <c r="B49" s="30"/>
      <c r="C49" s="3"/>
      <c r="D49" s="3"/>
      <c r="E49" s="3"/>
      <c r="F49" s="144"/>
      <c r="G49" s="3"/>
      <c r="H49" s="3"/>
      <c r="I49" s="3"/>
      <c r="J49" s="10"/>
      <c r="K49" s="146"/>
      <c r="L49" s="107"/>
      <c r="M49" s="142"/>
      <c r="N49" s="107"/>
      <c r="O49" s="142"/>
      <c r="P49" s="107"/>
      <c r="Q49" s="142"/>
      <c r="R49" s="107"/>
      <c r="S49" s="45"/>
      <c r="T49" s="107"/>
      <c r="U49" s="149"/>
    </row>
    <row r="50" spans="2:21" ht="12.75" customHeight="1" thickBot="1" x14ac:dyDescent="0.3">
      <c r="B50" s="30"/>
      <c r="C50" s="3"/>
      <c r="D50" s="3"/>
      <c r="E50" s="3"/>
      <c r="F50" s="3"/>
      <c r="G50" s="3"/>
      <c r="H50" s="3"/>
      <c r="I50" s="3"/>
      <c r="J50" s="10"/>
      <c r="K50" s="3"/>
      <c r="L50" s="107"/>
      <c r="M50" s="45"/>
      <c r="N50" s="107"/>
      <c r="O50" s="45"/>
      <c r="P50" s="107"/>
      <c r="Q50" s="45"/>
      <c r="R50" s="107"/>
      <c r="S50" s="45"/>
      <c r="T50" s="107"/>
      <c r="U50" s="31"/>
    </row>
    <row r="51" spans="2:21" ht="12.75" customHeight="1" x14ac:dyDescent="0.2">
      <c r="B51" s="30"/>
      <c r="C51" s="3"/>
      <c r="D51" s="3"/>
      <c r="E51" s="3"/>
      <c r="F51" s="143" t="s">
        <v>33</v>
      </c>
      <c r="G51" s="3"/>
      <c r="H51" s="3"/>
      <c r="I51" s="3"/>
      <c r="J51" s="10"/>
      <c r="K51" s="3"/>
      <c r="L51" s="107"/>
      <c r="M51" s="45"/>
      <c r="N51" s="107"/>
      <c r="O51" s="45"/>
      <c r="P51" s="107"/>
      <c r="Q51" s="45"/>
      <c r="R51" s="107"/>
      <c r="S51" s="45"/>
      <c r="T51" s="107"/>
      <c r="U51" s="31"/>
    </row>
    <row r="52" spans="2:21" ht="12.75" customHeight="1" thickBot="1" x14ac:dyDescent="0.25">
      <c r="B52" s="30"/>
      <c r="C52" s="3"/>
      <c r="D52" s="3"/>
      <c r="E52" s="3"/>
      <c r="F52" s="144"/>
      <c r="G52" s="3"/>
      <c r="H52" s="3"/>
      <c r="I52" s="3"/>
      <c r="J52" s="10"/>
      <c r="K52" s="3"/>
      <c r="L52" s="107"/>
      <c r="M52" s="45"/>
      <c r="N52" s="107"/>
      <c r="O52" s="45"/>
      <c r="P52" s="107"/>
      <c r="Q52" s="45"/>
      <c r="R52" s="107"/>
      <c r="S52" s="45"/>
      <c r="T52" s="107"/>
      <c r="U52" s="31"/>
    </row>
    <row r="53" spans="2:21" x14ac:dyDescent="0.2">
      <c r="B53" s="35"/>
      <c r="C53" s="37"/>
      <c r="D53" s="37"/>
      <c r="E53" s="37"/>
      <c r="F53" s="37"/>
      <c r="G53" s="37"/>
      <c r="H53" s="37"/>
      <c r="I53" s="37"/>
      <c r="J53" s="36"/>
      <c r="K53" s="37"/>
      <c r="L53" s="108"/>
      <c r="M53" s="56"/>
      <c r="N53" s="108"/>
      <c r="O53" s="56"/>
      <c r="P53" s="108"/>
      <c r="Q53" s="56"/>
      <c r="R53" s="108"/>
      <c r="S53" s="56"/>
      <c r="T53" s="108"/>
      <c r="U53" s="72" t="s">
        <v>59</v>
      </c>
    </row>
    <row r="54" spans="2:21" x14ac:dyDescent="0.2">
      <c r="U54" s="71" t="s">
        <v>58</v>
      </c>
    </row>
    <row r="55" spans="2:21" x14ac:dyDescent="0.2">
      <c r="U55" s="80"/>
    </row>
    <row r="56" spans="2:21" x14ac:dyDescent="0.2">
      <c r="U56" s="80"/>
    </row>
  </sheetData>
  <sheetProtection sheet="1" selectLockedCells="1"/>
  <mergeCells count="79">
    <mergeCell ref="K12:K13"/>
    <mergeCell ref="M12:M13"/>
    <mergeCell ref="O12:O13"/>
    <mergeCell ref="Q12:Q13"/>
    <mergeCell ref="U12:U13"/>
    <mergeCell ref="F48:F49"/>
    <mergeCell ref="F45:F46"/>
    <mergeCell ref="H33:H34"/>
    <mergeCell ref="H27:H28"/>
    <mergeCell ref="H21:H22"/>
    <mergeCell ref="U45:U46"/>
    <mergeCell ref="K3:K4"/>
    <mergeCell ref="U3:U4"/>
    <mergeCell ref="U6:U7"/>
    <mergeCell ref="U16:U17"/>
    <mergeCell ref="U19:U20"/>
    <mergeCell ref="U22:U23"/>
    <mergeCell ref="K9:K10"/>
    <mergeCell ref="U9:U10"/>
    <mergeCell ref="K45:K46"/>
    <mergeCell ref="U38:U39"/>
    <mergeCell ref="O19:O20"/>
    <mergeCell ref="Q19:Q20"/>
    <mergeCell ref="M22:M23"/>
    <mergeCell ref="O22:O23"/>
    <mergeCell ref="Q22:Q23"/>
    <mergeCell ref="U48:U49"/>
    <mergeCell ref="K6:K7"/>
    <mergeCell ref="K16:K17"/>
    <mergeCell ref="K19:K20"/>
    <mergeCell ref="K22:K23"/>
    <mergeCell ref="K26:K27"/>
    <mergeCell ref="K29:K30"/>
    <mergeCell ref="K32:K33"/>
    <mergeCell ref="K35:K36"/>
    <mergeCell ref="K41:K42"/>
    <mergeCell ref="U26:U27"/>
    <mergeCell ref="U29:U30"/>
    <mergeCell ref="U32:U33"/>
    <mergeCell ref="U35:U36"/>
    <mergeCell ref="K38:K39"/>
    <mergeCell ref="U41:U42"/>
    <mergeCell ref="F51:F52"/>
    <mergeCell ref="M3:M4"/>
    <mergeCell ref="O3:O4"/>
    <mergeCell ref="Q3:Q4"/>
    <mergeCell ref="M6:M7"/>
    <mergeCell ref="O6:O7"/>
    <mergeCell ref="Q6:Q7"/>
    <mergeCell ref="M9:M10"/>
    <mergeCell ref="O9:O10"/>
    <mergeCell ref="Q9:Q10"/>
    <mergeCell ref="M16:M17"/>
    <mergeCell ref="O16:O17"/>
    <mergeCell ref="Q16:Q17"/>
    <mergeCell ref="M19:M20"/>
    <mergeCell ref="K48:K49"/>
    <mergeCell ref="H15:H16"/>
    <mergeCell ref="M48:M49"/>
    <mergeCell ref="O48:O49"/>
    <mergeCell ref="Q48:Q49"/>
    <mergeCell ref="M26:M27"/>
    <mergeCell ref="O26:O27"/>
    <mergeCell ref="Q26:Q27"/>
    <mergeCell ref="M29:M30"/>
    <mergeCell ref="O29:O30"/>
    <mergeCell ref="Q29:Q30"/>
    <mergeCell ref="S3:S4"/>
    <mergeCell ref="S45:S46"/>
    <mergeCell ref="M35:M36"/>
    <mergeCell ref="O35:O36"/>
    <mergeCell ref="Q35:Q36"/>
    <mergeCell ref="M45:M46"/>
    <mergeCell ref="O45:O46"/>
    <mergeCell ref="Q45:Q46"/>
    <mergeCell ref="M32:M33"/>
    <mergeCell ref="O32:O33"/>
    <mergeCell ref="Q32:Q33"/>
    <mergeCell ref="S9:S10"/>
  </mergeCells>
  <conditionalFormatting sqref="G40:G41">
    <cfRule type="cellIs" dxfId="247" priority="260" operator="equal">
      <formula>0</formula>
    </cfRule>
  </conditionalFormatting>
  <conditionalFormatting sqref="G39">
    <cfRule type="cellIs" dxfId="246" priority="258" operator="equal">
      <formula>0</formula>
    </cfRule>
  </conditionalFormatting>
  <conditionalFormatting sqref="H15:H16 H21:H22 H27:H28 H33:H34 K3:K4 K6:K7 K9:K10 K16:K17 K19:K20 K22:K23 K26:K27 K29:K30 K32:K33 K35:K36 K45:K46 K48:K49">
    <cfRule type="colorScale" priority="257">
      <colorScale>
        <cfvo type="num" val="0"/>
        <cfvo type="num" val="0.5"/>
        <cfvo type="num" val="1"/>
        <color rgb="FFF8696B"/>
        <color rgb="FFFFEB84"/>
        <color rgb="FF63BE7B"/>
      </colorScale>
    </cfRule>
  </conditionalFormatting>
  <conditionalFormatting sqref="U3:U4">
    <cfRule type="expression" dxfId="245" priority="236">
      <formula>$V3&lt;&gt;0</formula>
    </cfRule>
  </conditionalFormatting>
  <conditionalFormatting sqref="U16:U17">
    <cfRule type="expression" dxfId="244" priority="233">
      <formula>$V16&lt;&gt;0</formula>
    </cfRule>
  </conditionalFormatting>
  <conditionalFormatting sqref="U19:U20">
    <cfRule type="expression" dxfId="243" priority="232">
      <formula>$V19&lt;&gt;0</formula>
    </cfRule>
  </conditionalFormatting>
  <conditionalFormatting sqref="U22:U23">
    <cfRule type="expression" dxfId="242" priority="231">
      <formula>$V22&lt;&gt;0</formula>
    </cfRule>
  </conditionalFormatting>
  <conditionalFormatting sqref="U26:U27">
    <cfRule type="expression" dxfId="241" priority="230">
      <formula>$V26&lt;&gt;0</formula>
    </cfRule>
  </conditionalFormatting>
  <conditionalFormatting sqref="U29:U30">
    <cfRule type="expression" dxfId="240" priority="229">
      <formula>$V29&lt;&gt;0</formula>
    </cfRule>
  </conditionalFormatting>
  <conditionalFormatting sqref="U32:U33">
    <cfRule type="expression" dxfId="239" priority="228">
      <formula>$V32&lt;&gt;0</formula>
    </cfRule>
  </conditionalFormatting>
  <conditionalFormatting sqref="U35:U36">
    <cfRule type="expression" dxfId="238" priority="227">
      <formula>$V35&lt;&gt;0</formula>
    </cfRule>
  </conditionalFormatting>
  <conditionalFormatting sqref="U41:U42">
    <cfRule type="expression" dxfId="237" priority="226">
      <formula>$V41&lt;&gt;0</formula>
    </cfRule>
  </conditionalFormatting>
  <conditionalFormatting sqref="U45:U46">
    <cfRule type="expression" dxfId="236" priority="225">
      <formula>$V45&lt;&gt;0</formula>
    </cfRule>
  </conditionalFormatting>
  <conditionalFormatting sqref="K38:K39">
    <cfRule type="expression" dxfId="235" priority="222">
      <formula>$L$38=0</formula>
    </cfRule>
    <cfRule type="expression" dxfId="234" priority="223">
      <formula>$L$38=1</formula>
    </cfRule>
  </conditionalFormatting>
  <conditionalFormatting sqref="U38:U39">
    <cfRule type="expression" dxfId="233" priority="221">
      <formula>$V38&lt;&gt;0</formula>
    </cfRule>
  </conditionalFormatting>
  <conditionalFormatting sqref="K41:K42">
    <cfRule type="expression" dxfId="232" priority="218">
      <formula>$L$41=0</formula>
    </cfRule>
    <cfRule type="expression" dxfId="231" priority="219">
      <formula>$L$41=1</formula>
    </cfRule>
  </conditionalFormatting>
  <conditionalFormatting sqref="M3">
    <cfRule type="expression" dxfId="230" priority="211">
      <formula>N3=5</formula>
    </cfRule>
    <cfRule type="expression" dxfId="229" priority="212">
      <formula>N3=4</formula>
    </cfRule>
    <cfRule type="expression" dxfId="228" priority="213">
      <formula>N3=3</formula>
    </cfRule>
    <cfRule type="expression" dxfId="227" priority="214">
      <formula>N3=2</formula>
    </cfRule>
    <cfRule type="expression" dxfId="226" priority="215">
      <formula>N3=1</formula>
    </cfRule>
  </conditionalFormatting>
  <conditionalFormatting sqref="O3">
    <cfRule type="expression" dxfId="225" priority="206">
      <formula>P3=5</formula>
    </cfRule>
    <cfRule type="expression" dxfId="224" priority="207">
      <formula>P3=4</formula>
    </cfRule>
    <cfRule type="expression" dxfId="223" priority="208">
      <formula>P3=3</formula>
    </cfRule>
    <cfRule type="expression" dxfId="222" priority="209">
      <formula>P3=2</formula>
    </cfRule>
    <cfRule type="expression" dxfId="221" priority="210">
      <formula>P3=1</formula>
    </cfRule>
  </conditionalFormatting>
  <conditionalFormatting sqref="Q3">
    <cfRule type="expression" dxfId="220" priority="201">
      <formula>R3=5</formula>
    </cfRule>
    <cfRule type="expression" dxfId="219" priority="202">
      <formula>R3=4</formula>
    </cfRule>
    <cfRule type="expression" dxfId="218" priority="203">
      <formula>R3=3</formula>
    </cfRule>
    <cfRule type="expression" dxfId="217" priority="204">
      <formula>R3=2</formula>
    </cfRule>
    <cfRule type="expression" dxfId="216" priority="205">
      <formula>R3=1</formula>
    </cfRule>
  </conditionalFormatting>
  <conditionalFormatting sqref="S45">
    <cfRule type="expression" dxfId="215" priority="31">
      <formula>T45=5</formula>
    </cfRule>
    <cfRule type="expression" dxfId="214" priority="32">
      <formula>T45=4</formula>
    </cfRule>
    <cfRule type="expression" dxfId="213" priority="33">
      <formula>T45=3</formula>
    </cfRule>
    <cfRule type="expression" dxfId="212" priority="34">
      <formula>T45=2</formula>
    </cfRule>
    <cfRule type="expression" dxfId="211" priority="35">
      <formula>T45=1</formula>
    </cfRule>
  </conditionalFormatting>
  <conditionalFormatting sqref="M6">
    <cfRule type="expression" dxfId="210" priority="196">
      <formula>N6=5</formula>
    </cfRule>
    <cfRule type="expression" dxfId="209" priority="197">
      <formula>N6=4</formula>
    </cfRule>
    <cfRule type="expression" dxfId="208" priority="198">
      <formula>N6=3</formula>
    </cfRule>
    <cfRule type="expression" dxfId="207" priority="199">
      <formula>N6=2</formula>
    </cfRule>
    <cfRule type="expression" dxfId="206" priority="200">
      <formula>N6=1</formula>
    </cfRule>
  </conditionalFormatting>
  <conditionalFormatting sqref="O6">
    <cfRule type="expression" dxfId="205" priority="191">
      <formula>P6=5</formula>
    </cfRule>
    <cfRule type="expression" dxfId="204" priority="192">
      <formula>P6=4</formula>
    </cfRule>
    <cfRule type="expression" dxfId="203" priority="193">
      <formula>P6=3</formula>
    </cfRule>
    <cfRule type="expression" dxfId="202" priority="194">
      <formula>P6=2</formula>
    </cfRule>
    <cfRule type="expression" dxfId="201" priority="195">
      <formula>P6=1</formula>
    </cfRule>
  </conditionalFormatting>
  <conditionalFormatting sqref="Q6">
    <cfRule type="expression" dxfId="200" priority="186">
      <formula>R6=5</formula>
    </cfRule>
    <cfRule type="expression" dxfId="199" priority="187">
      <formula>R6=4</formula>
    </cfRule>
    <cfRule type="expression" dxfId="198" priority="188">
      <formula>R6=3</formula>
    </cfRule>
    <cfRule type="expression" dxfId="197" priority="189">
      <formula>R6=2</formula>
    </cfRule>
    <cfRule type="expression" dxfId="196" priority="190">
      <formula>R6=1</formula>
    </cfRule>
  </conditionalFormatting>
  <conditionalFormatting sqref="M9">
    <cfRule type="expression" dxfId="195" priority="181">
      <formula>N9=5</formula>
    </cfRule>
    <cfRule type="expression" dxfId="194" priority="182">
      <formula>N9=4</formula>
    </cfRule>
    <cfRule type="expression" dxfId="193" priority="183">
      <formula>N9=3</formula>
    </cfRule>
    <cfRule type="expression" dxfId="192" priority="184">
      <formula>N9=2</formula>
    </cfRule>
    <cfRule type="expression" dxfId="191" priority="185">
      <formula>N9=1</formula>
    </cfRule>
  </conditionalFormatting>
  <conditionalFormatting sqref="O9">
    <cfRule type="expression" dxfId="190" priority="176">
      <formula>P9=5</formula>
    </cfRule>
    <cfRule type="expression" dxfId="189" priority="177">
      <formula>P9=4</formula>
    </cfRule>
    <cfRule type="expression" dxfId="188" priority="178">
      <formula>P9=3</formula>
    </cfRule>
    <cfRule type="expression" dxfId="187" priority="179">
      <formula>P9=2</formula>
    </cfRule>
    <cfRule type="expression" dxfId="186" priority="180">
      <formula>P9=1</formula>
    </cfRule>
  </conditionalFormatting>
  <conditionalFormatting sqref="Q9">
    <cfRule type="expression" dxfId="185" priority="171">
      <formula>R9=5</formula>
    </cfRule>
    <cfRule type="expression" dxfId="184" priority="172">
      <formula>R9=4</formula>
    </cfRule>
    <cfRule type="expression" dxfId="183" priority="173">
      <formula>R9=3</formula>
    </cfRule>
    <cfRule type="expression" dxfId="182" priority="174">
      <formula>R9=2</formula>
    </cfRule>
    <cfRule type="expression" dxfId="181" priority="175">
      <formula>R9=1</formula>
    </cfRule>
  </conditionalFormatting>
  <conditionalFormatting sqref="M16">
    <cfRule type="expression" dxfId="180" priority="166">
      <formula>N16=5</formula>
    </cfRule>
    <cfRule type="expression" dxfId="179" priority="167">
      <formula>N16=4</formula>
    </cfRule>
    <cfRule type="expression" dxfId="178" priority="168">
      <formula>N16=3</formula>
    </cfRule>
    <cfRule type="expression" dxfId="177" priority="169">
      <formula>N16=2</formula>
    </cfRule>
    <cfRule type="expression" dxfId="176" priority="170">
      <formula>N16=1</formula>
    </cfRule>
  </conditionalFormatting>
  <conditionalFormatting sqref="O16">
    <cfRule type="expression" dxfId="175" priority="161">
      <formula>P16=5</formula>
    </cfRule>
    <cfRule type="expression" dxfId="174" priority="162">
      <formula>P16=4</formula>
    </cfRule>
    <cfRule type="expression" dxfId="173" priority="163">
      <formula>P16=3</formula>
    </cfRule>
    <cfRule type="expression" dxfId="172" priority="164">
      <formula>P16=2</formula>
    </cfRule>
    <cfRule type="expression" dxfId="171" priority="165">
      <formula>P16=1</formula>
    </cfRule>
  </conditionalFormatting>
  <conditionalFormatting sqref="Q16">
    <cfRule type="expression" dxfId="170" priority="156">
      <formula>R16=5</formula>
    </cfRule>
    <cfRule type="expression" dxfId="169" priority="157">
      <formula>R16=4</formula>
    </cfRule>
    <cfRule type="expression" dxfId="168" priority="158">
      <formula>R16=3</formula>
    </cfRule>
    <cfRule type="expression" dxfId="167" priority="159">
      <formula>R16=2</formula>
    </cfRule>
    <cfRule type="expression" dxfId="166" priority="160">
      <formula>R16=1</formula>
    </cfRule>
  </conditionalFormatting>
  <conditionalFormatting sqref="M19">
    <cfRule type="expression" dxfId="165" priority="151">
      <formula>N19=5</formula>
    </cfRule>
    <cfRule type="expression" dxfId="164" priority="152">
      <formula>N19=4</formula>
    </cfRule>
    <cfRule type="expression" dxfId="163" priority="153">
      <formula>N19=3</formula>
    </cfRule>
    <cfRule type="expression" dxfId="162" priority="154">
      <formula>N19=2</formula>
    </cfRule>
    <cfRule type="expression" dxfId="161" priority="155">
      <formula>N19=1</formula>
    </cfRule>
  </conditionalFormatting>
  <conditionalFormatting sqref="O19">
    <cfRule type="expression" dxfId="160" priority="146">
      <formula>P19=5</formula>
    </cfRule>
    <cfRule type="expression" dxfId="159" priority="147">
      <formula>P19=4</formula>
    </cfRule>
    <cfRule type="expression" dxfId="158" priority="148">
      <formula>P19=3</formula>
    </cfRule>
    <cfRule type="expression" dxfId="157" priority="149">
      <formula>P19=2</formula>
    </cfRule>
    <cfRule type="expression" dxfId="156" priority="150">
      <formula>P19=1</formula>
    </cfRule>
  </conditionalFormatting>
  <conditionalFormatting sqref="Q19">
    <cfRule type="expression" dxfId="155" priority="141">
      <formula>R19=5</formula>
    </cfRule>
    <cfRule type="expression" dxfId="154" priority="142">
      <formula>R19=4</formula>
    </cfRule>
    <cfRule type="expression" dxfId="153" priority="143">
      <formula>R19=3</formula>
    </cfRule>
    <cfRule type="expression" dxfId="152" priority="144">
      <formula>R19=2</formula>
    </cfRule>
    <cfRule type="expression" dxfId="151" priority="145">
      <formula>R19=1</formula>
    </cfRule>
  </conditionalFormatting>
  <conditionalFormatting sqref="M22">
    <cfRule type="expression" dxfId="150" priority="136">
      <formula>N22=5</formula>
    </cfRule>
    <cfRule type="expression" dxfId="149" priority="137">
      <formula>N22=4</formula>
    </cfRule>
    <cfRule type="expression" dxfId="148" priority="138">
      <formula>N22=3</formula>
    </cfRule>
    <cfRule type="expression" dxfId="147" priority="139">
      <formula>N22=2</formula>
    </cfRule>
    <cfRule type="expression" dxfId="146" priority="140">
      <formula>N22=1</formula>
    </cfRule>
  </conditionalFormatting>
  <conditionalFormatting sqref="O22">
    <cfRule type="expression" dxfId="145" priority="131">
      <formula>P22=5</formula>
    </cfRule>
    <cfRule type="expression" dxfId="144" priority="132">
      <formula>P22=4</formula>
    </cfRule>
    <cfRule type="expression" dxfId="143" priority="133">
      <formula>P22=3</formula>
    </cfRule>
    <cfRule type="expression" dxfId="142" priority="134">
      <formula>P22=2</formula>
    </cfRule>
    <cfRule type="expression" dxfId="141" priority="135">
      <formula>P22=1</formula>
    </cfRule>
  </conditionalFormatting>
  <conditionalFormatting sqref="Q22">
    <cfRule type="expression" dxfId="140" priority="126">
      <formula>R22=5</formula>
    </cfRule>
    <cfRule type="expression" dxfId="139" priority="127">
      <formula>R22=4</formula>
    </cfRule>
    <cfRule type="expression" dxfId="138" priority="128">
      <formula>R22=3</formula>
    </cfRule>
    <cfRule type="expression" dxfId="137" priority="129">
      <formula>R22=2</formula>
    </cfRule>
    <cfRule type="expression" dxfId="136" priority="130">
      <formula>R22=1</formula>
    </cfRule>
  </conditionalFormatting>
  <conditionalFormatting sqref="M26">
    <cfRule type="expression" dxfId="135" priority="121">
      <formula>N26=5</formula>
    </cfRule>
    <cfRule type="expression" dxfId="134" priority="122">
      <formula>N26=4</formula>
    </cfRule>
    <cfRule type="expression" dxfId="133" priority="123">
      <formula>N26=3</formula>
    </cfRule>
    <cfRule type="expression" dxfId="132" priority="124">
      <formula>N26=2</formula>
    </cfRule>
    <cfRule type="expression" dxfId="131" priority="125">
      <formula>N26=1</formula>
    </cfRule>
  </conditionalFormatting>
  <conditionalFormatting sqref="O26">
    <cfRule type="expression" dxfId="130" priority="116">
      <formula>P26=5</formula>
    </cfRule>
    <cfRule type="expression" dxfId="129" priority="117">
      <formula>P26=4</formula>
    </cfRule>
    <cfRule type="expression" dxfId="128" priority="118">
      <formula>P26=3</formula>
    </cfRule>
    <cfRule type="expression" dxfId="127" priority="119">
      <formula>P26=2</formula>
    </cfRule>
    <cfRule type="expression" dxfId="126" priority="120">
      <formula>P26=1</formula>
    </cfRule>
  </conditionalFormatting>
  <conditionalFormatting sqref="Q26">
    <cfRule type="expression" dxfId="125" priority="111">
      <formula>R26=5</formula>
    </cfRule>
    <cfRule type="expression" dxfId="124" priority="112">
      <formula>R26=4</formula>
    </cfRule>
    <cfRule type="expression" dxfId="123" priority="113">
      <formula>R26=3</formula>
    </cfRule>
    <cfRule type="expression" dxfId="122" priority="114">
      <formula>R26=2</formula>
    </cfRule>
    <cfRule type="expression" dxfId="121" priority="115">
      <formula>R26=1</formula>
    </cfRule>
  </conditionalFormatting>
  <conditionalFormatting sqref="M29">
    <cfRule type="expression" dxfId="120" priority="106">
      <formula>N29=5</formula>
    </cfRule>
    <cfRule type="expression" dxfId="119" priority="107">
      <formula>N29=4</formula>
    </cfRule>
    <cfRule type="expression" dxfId="118" priority="108">
      <formula>N29=3</formula>
    </cfRule>
    <cfRule type="expression" dxfId="117" priority="109">
      <formula>N29=2</formula>
    </cfRule>
    <cfRule type="expression" dxfId="116" priority="110">
      <formula>N29=1</formula>
    </cfRule>
  </conditionalFormatting>
  <conditionalFormatting sqref="O29">
    <cfRule type="expression" dxfId="115" priority="101">
      <formula>P29=5</formula>
    </cfRule>
    <cfRule type="expression" dxfId="114" priority="102">
      <formula>P29=4</formula>
    </cfRule>
    <cfRule type="expression" dxfId="113" priority="103">
      <formula>P29=3</formula>
    </cfRule>
    <cfRule type="expression" dxfId="112" priority="104">
      <formula>P29=2</formula>
    </cfRule>
    <cfRule type="expression" dxfId="111" priority="105">
      <formula>P29=1</formula>
    </cfRule>
  </conditionalFormatting>
  <conditionalFormatting sqref="Q29">
    <cfRule type="expression" dxfId="110" priority="96">
      <formula>R29=5</formula>
    </cfRule>
    <cfRule type="expression" dxfId="109" priority="97">
      <formula>R29=4</formula>
    </cfRule>
    <cfRule type="expression" dxfId="108" priority="98">
      <formula>R29=3</formula>
    </cfRule>
    <cfRule type="expression" dxfId="107" priority="99">
      <formula>R29=2</formula>
    </cfRule>
    <cfRule type="expression" dxfId="106" priority="100">
      <formula>R29=1</formula>
    </cfRule>
  </conditionalFormatting>
  <conditionalFormatting sqref="M32">
    <cfRule type="expression" dxfId="105" priority="91">
      <formula>N32=5</formula>
    </cfRule>
    <cfRule type="expression" dxfId="104" priority="92">
      <formula>N32=4</formula>
    </cfRule>
    <cfRule type="expression" dxfId="103" priority="93">
      <formula>N32=3</formula>
    </cfRule>
    <cfRule type="expression" dxfId="102" priority="94">
      <formula>N32=2</formula>
    </cfRule>
    <cfRule type="expression" dxfId="101" priority="95">
      <formula>N32=1</formula>
    </cfRule>
  </conditionalFormatting>
  <conditionalFormatting sqref="O32">
    <cfRule type="expression" dxfId="100" priority="86">
      <formula>P32=5</formula>
    </cfRule>
    <cfRule type="expression" dxfId="99" priority="87">
      <formula>P32=4</formula>
    </cfRule>
    <cfRule type="expression" dxfId="98" priority="88">
      <formula>P32=3</formula>
    </cfRule>
    <cfRule type="expression" dxfId="97" priority="89">
      <formula>P32=2</formula>
    </cfRule>
    <cfRule type="expression" dxfId="96" priority="90">
      <formula>P32=1</formula>
    </cfRule>
  </conditionalFormatting>
  <conditionalFormatting sqref="Q32">
    <cfRule type="expression" dxfId="95" priority="81">
      <formula>R32=5</formula>
    </cfRule>
    <cfRule type="expression" dxfId="94" priority="82">
      <formula>R32=4</formula>
    </cfRule>
    <cfRule type="expression" dxfId="93" priority="83">
      <formula>R32=3</formula>
    </cfRule>
    <cfRule type="expression" dxfId="92" priority="84">
      <formula>R32=2</formula>
    </cfRule>
    <cfRule type="expression" dxfId="91" priority="85">
      <formula>R32=1</formula>
    </cfRule>
  </conditionalFormatting>
  <conditionalFormatting sqref="M35">
    <cfRule type="expression" dxfId="90" priority="76">
      <formula>N35=5</formula>
    </cfRule>
    <cfRule type="expression" dxfId="89" priority="77">
      <formula>N35=4</formula>
    </cfRule>
    <cfRule type="expression" dxfId="88" priority="78">
      <formula>N35=3</formula>
    </cfRule>
    <cfRule type="expression" dxfId="87" priority="79">
      <formula>N35=2</formula>
    </cfRule>
    <cfRule type="expression" dxfId="86" priority="80">
      <formula>N35=1</formula>
    </cfRule>
  </conditionalFormatting>
  <conditionalFormatting sqref="O35">
    <cfRule type="expression" dxfId="85" priority="71">
      <formula>P35=5</formula>
    </cfRule>
    <cfRule type="expression" dxfId="84" priority="72">
      <formula>P35=4</formula>
    </cfRule>
    <cfRule type="expression" dxfId="83" priority="73">
      <formula>P35=3</formula>
    </cfRule>
    <cfRule type="expression" dxfId="82" priority="74">
      <formula>P35=2</formula>
    </cfRule>
    <cfRule type="expression" dxfId="81" priority="75">
      <formula>P35=1</formula>
    </cfRule>
  </conditionalFormatting>
  <conditionalFormatting sqref="Q35">
    <cfRule type="expression" dxfId="80" priority="66">
      <formula>R35=5</formula>
    </cfRule>
    <cfRule type="expression" dxfId="79" priority="67">
      <formula>R35=4</formula>
    </cfRule>
    <cfRule type="expression" dxfId="78" priority="68">
      <formula>R35=3</formula>
    </cfRule>
    <cfRule type="expression" dxfId="77" priority="69">
      <formula>R35=2</formula>
    </cfRule>
    <cfRule type="expression" dxfId="76" priority="70">
      <formula>R35=1</formula>
    </cfRule>
  </conditionalFormatting>
  <conditionalFormatting sqref="M45">
    <cfRule type="expression" dxfId="75" priority="61">
      <formula>N45=5</formula>
    </cfRule>
    <cfRule type="expression" dxfId="74" priority="62">
      <formula>N45=4</formula>
    </cfRule>
    <cfRule type="expression" dxfId="73" priority="63">
      <formula>N45=3</formula>
    </cfRule>
    <cfRule type="expression" dxfId="72" priority="64">
      <formula>N45=2</formula>
    </cfRule>
    <cfRule type="expression" dxfId="71" priority="65">
      <formula>N45=1</formula>
    </cfRule>
  </conditionalFormatting>
  <conditionalFormatting sqref="O45">
    <cfRule type="expression" dxfId="70" priority="56">
      <formula>P45=5</formula>
    </cfRule>
    <cfRule type="expression" dxfId="69" priority="57">
      <formula>P45=4</formula>
    </cfRule>
    <cfRule type="expression" dxfId="68" priority="58">
      <formula>P45=3</formula>
    </cfRule>
    <cfRule type="expression" dxfId="67" priority="59">
      <formula>P45=2</formula>
    </cfRule>
    <cfRule type="expression" dxfId="66" priority="60">
      <formula>P45=1</formula>
    </cfRule>
  </conditionalFormatting>
  <conditionalFormatting sqref="Q45">
    <cfRule type="expression" dxfId="65" priority="51">
      <formula>R45=5</formula>
    </cfRule>
    <cfRule type="expression" dxfId="64" priority="52">
      <formula>R45=4</formula>
    </cfRule>
    <cfRule type="expression" dxfId="63" priority="53">
      <formula>R45=3</formula>
    </cfRule>
    <cfRule type="expression" dxfId="62" priority="54">
      <formula>R45=2</formula>
    </cfRule>
    <cfRule type="expression" dxfId="61" priority="55">
      <formula>R45=1</formula>
    </cfRule>
  </conditionalFormatting>
  <conditionalFormatting sqref="M48">
    <cfRule type="expression" dxfId="60" priority="46">
      <formula>N48=5</formula>
    </cfRule>
    <cfRule type="expression" dxfId="59" priority="47">
      <formula>N48=4</formula>
    </cfRule>
    <cfRule type="expression" dxfId="58" priority="48">
      <formula>N48=3</formula>
    </cfRule>
    <cfRule type="expression" dxfId="57" priority="49">
      <formula>N48=2</formula>
    </cfRule>
    <cfRule type="expression" dxfId="56" priority="50">
      <formula>N48=1</formula>
    </cfRule>
  </conditionalFormatting>
  <conditionalFormatting sqref="O48">
    <cfRule type="expression" dxfId="55" priority="41">
      <formula>P48=5</formula>
    </cfRule>
    <cfRule type="expression" dxfId="54" priority="42">
      <formula>P48=4</formula>
    </cfRule>
    <cfRule type="expression" dxfId="53" priority="43">
      <formula>P48=3</formula>
    </cfRule>
    <cfRule type="expression" dxfId="52" priority="44">
      <formula>P48=2</formula>
    </cfRule>
    <cfRule type="expression" dxfId="51" priority="45">
      <formula>P48=1</formula>
    </cfRule>
  </conditionalFormatting>
  <conditionalFormatting sqref="Q48">
    <cfRule type="expression" dxfId="50" priority="36">
      <formula>R48=5</formula>
    </cfRule>
    <cfRule type="expression" dxfId="49" priority="37">
      <formula>R48=4</formula>
    </cfRule>
    <cfRule type="expression" dxfId="48" priority="38">
      <formula>R48=3</formula>
    </cfRule>
    <cfRule type="expression" dxfId="47" priority="39">
      <formula>R48=2</formula>
    </cfRule>
    <cfRule type="expression" dxfId="46" priority="40">
      <formula>R48=1</formula>
    </cfRule>
  </conditionalFormatting>
  <conditionalFormatting sqref="U48:U49">
    <cfRule type="expression" dxfId="45" priority="30">
      <formula>$V48&lt;&gt;0</formula>
    </cfRule>
  </conditionalFormatting>
  <conditionalFormatting sqref="U6:U7">
    <cfRule type="expression" dxfId="44" priority="29">
      <formula>$V6&lt;&gt;0</formula>
    </cfRule>
  </conditionalFormatting>
  <conditionalFormatting sqref="U9:U10">
    <cfRule type="expression" dxfId="43" priority="28">
      <formula>$V9&lt;&gt;0</formula>
    </cfRule>
  </conditionalFormatting>
  <conditionalFormatting sqref="K12:K13">
    <cfRule type="colorScale" priority="27">
      <colorScale>
        <cfvo type="num" val="0"/>
        <cfvo type="num" val="0.5"/>
        <cfvo type="num" val="1"/>
        <color rgb="FFF8696B"/>
        <color rgb="FFFFEB84"/>
        <color rgb="FF63BE7B"/>
      </colorScale>
    </cfRule>
  </conditionalFormatting>
  <conditionalFormatting sqref="M12">
    <cfRule type="expression" dxfId="42" priority="22">
      <formula>N12=5</formula>
    </cfRule>
    <cfRule type="expression" dxfId="41" priority="23">
      <formula>N12=4</formula>
    </cfRule>
    <cfRule type="expression" dxfId="40" priority="24">
      <formula>N12=3</formula>
    </cfRule>
    <cfRule type="expression" dxfId="39" priority="25">
      <formula>N12=2</formula>
    </cfRule>
    <cfRule type="expression" dxfId="38" priority="26">
      <formula>N12=1</formula>
    </cfRule>
  </conditionalFormatting>
  <conditionalFormatting sqref="O12">
    <cfRule type="expression" dxfId="37" priority="17">
      <formula>P12=5</formula>
    </cfRule>
    <cfRule type="expression" dxfId="36" priority="18">
      <formula>P12=4</formula>
    </cfRule>
    <cfRule type="expression" dxfId="35" priority="19">
      <formula>P12=3</formula>
    </cfRule>
    <cfRule type="expression" dxfId="34" priority="20">
      <formula>P12=2</formula>
    </cfRule>
    <cfRule type="expression" dxfId="33" priority="21">
      <formula>P12=1</formula>
    </cfRule>
  </conditionalFormatting>
  <conditionalFormatting sqref="Q12">
    <cfRule type="expression" dxfId="32" priority="12">
      <formula>R12=5</formula>
    </cfRule>
    <cfRule type="expression" dxfId="31" priority="13">
      <formula>R12=4</formula>
    </cfRule>
    <cfRule type="expression" dxfId="30" priority="14">
      <formula>R12=3</formula>
    </cfRule>
    <cfRule type="expression" dxfId="29" priority="15">
      <formula>R12=2</formula>
    </cfRule>
    <cfRule type="expression" dxfId="28" priority="16">
      <formula>R12=1</formula>
    </cfRule>
  </conditionalFormatting>
  <conditionalFormatting sqref="U12:U13">
    <cfRule type="expression" dxfId="27" priority="11">
      <formula>$V12&lt;&gt;0</formula>
    </cfRule>
  </conditionalFormatting>
  <conditionalFormatting sqref="S3">
    <cfRule type="expression" dxfId="26" priority="6">
      <formula>T3=5</formula>
    </cfRule>
    <cfRule type="expression" dxfId="25" priority="7">
      <formula>T3=4</formula>
    </cfRule>
    <cfRule type="expression" dxfId="24" priority="8">
      <formula>T3=3</formula>
    </cfRule>
    <cfRule type="expression" dxfId="23" priority="9">
      <formula>T3=2</formula>
    </cfRule>
    <cfRule type="expression" dxfId="22" priority="10">
      <formula>T3=1</formula>
    </cfRule>
  </conditionalFormatting>
  <conditionalFormatting sqref="S9">
    <cfRule type="expression" dxfId="21" priority="1">
      <formula>T9=5</formula>
    </cfRule>
    <cfRule type="expression" dxfId="20" priority="2">
      <formula>T9=4</formula>
    </cfRule>
    <cfRule type="expression" dxfId="19" priority="3">
      <formula>T9=3</formula>
    </cfRule>
    <cfRule type="expression" dxfId="18" priority="4">
      <formula>T9=2</formula>
    </cfRule>
    <cfRule type="expression" dxfId="17" priority="5">
      <formula>T9=1</formula>
    </cfRule>
  </conditionalFormatting>
  <hyperlinks>
    <hyperlink ref="F45" location="'Asset GN'!A1" display="'Asset GN'!A1"/>
    <hyperlink ref="F48" location="'Asset GN'!A1" display="'Asset GN'!A1"/>
    <hyperlink ref="F45:F46" location="Adaptation!C3" display="Back"/>
    <hyperlink ref="F48:F49" location="Highlights!A1" display="Go to Highlights"/>
    <hyperlink ref="U3:U4" location="Social!M13" display="Social!M13"/>
    <hyperlink ref="U6:U7" location="Social!M23" display="Social!M23"/>
    <hyperlink ref="U9:U10" location="Social!M33" display="Social!M33"/>
    <hyperlink ref="U16:U17" location="Economic!M13" display="Economic!M13"/>
    <hyperlink ref="U19:U20" location="Economic!M23" display="Economic!M23"/>
    <hyperlink ref="U22:U23" location="Economic!M33" display="Economic!M33"/>
    <hyperlink ref="U26:U27" location="Environment!M13" display="Environment!M13"/>
    <hyperlink ref="U29:U30" location="Environment!M23" display="Environment!M23"/>
    <hyperlink ref="U32:U33" location="Environment!M31" display="Environment!M31"/>
    <hyperlink ref="U35:U36" location="Environment!M41" display="Environment!M41"/>
    <hyperlink ref="U45:U46" location="Adaptation!M13" display="Adaptation!M13"/>
    <hyperlink ref="U48:U49" location="Adaptation!M25" display="Adaptation!M25"/>
    <hyperlink ref="F51" location="'Asset GN'!A1" display="'Asset GN'!A1"/>
    <hyperlink ref="F51:F52" location="Cover!A1" display="Back to Cover"/>
    <hyperlink ref="U12:U13" location="Social!M33" display="Social!M33"/>
  </hyperlinks>
  <pageMargins left="0.25" right="0.25" top="0.75" bottom="0.75" header="0.3" footer="0.3"/>
  <pageSetup paperSize="9" scale="67" fitToHeight="0" orientation="landscape" horizontalDpi="1200" verticalDpi="1200" r:id="rId1"/>
  <colBreaks count="1" manualBreakCount="1">
    <brk id="21" max="47" man="1"/>
  </colBreaks>
  <drawing r:id="rId2"/>
  <extLst>
    <ext xmlns:x14="http://schemas.microsoft.com/office/spreadsheetml/2009/9/main" uri="{78C0D931-6437-407d-A8EE-F0AAD7539E65}">
      <x14:conditionalFormattings>
        <x14:conditionalFormatting xmlns:xm="http://schemas.microsoft.com/office/excel/2006/main">
          <x14:cfRule type="expression" priority="220" id="{7C9813CF-CF05-4F09-8D9E-134AE7D6C871}">
            <xm:f>Cover!$I$20='List options'!$B$2</xm:f>
            <x14:dxf>
              <fill>
                <patternFill>
                  <bgColor theme="0"/>
                </patternFill>
              </fill>
              <border>
                <left/>
                <right/>
                <top/>
                <bottom/>
                <vertical/>
                <horizontal/>
              </border>
            </x14:dxf>
          </x14:cfRule>
          <xm:sqref>K38:K39</xm:sqref>
        </x14:conditionalFormatting>
        <x14:conditionalFormatting xmlns:xm="http://schemas.microsoft.com/office/excel/2006/main">
          <x14:cfRule type="expression" priority="216" id="{9AEC656D-27AB-459E-B5A8-DA3F19514283}">
            <xm:f>Cover!$I$22&lt;&gt;'List options'!$B$11</xm:f>
            <x14:dxf>
              <fill>
                <patternFill>
                  <bgColor theme="0"/>
                </patternFill>
              </fill>
              <border>
                <left/>
                <right/>
                <top/>
                <bottom/>
                <vertical/>
                <horizontal/>
              </border>
            </x14:dxf>
          </x14:cfRule>
          <x14:cfRule type="expression" priority="217" id="{A9B8E60B-54B3-4B89-8D5E-9973070119B2}">
            <xm:f>Cover!$I$20='List options'!$B$2</xm:f>
            <x14:dxf>
              <fill>
                <patternFill>
                  <bgColor theme="0"/>
                </patternFill>
              </fill>
              <border>
                <left/>
                <right/>
                <top/>
                <bottom/>
                <vertical/>
                <horizontal/>
              </border>
            </x14:dxf>
          </x14:cfRule>
          <xm:sqref>K41:K42</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49"/>
  <sheetViews>
    <sheetView showGridLines="0" showRowColHeaders="0" topLeftCell="A4" zoomScale="70" zoomScaleNormal="70" workbookViewId="0">
      <selection activeCell="E17" sqref="E17:F18"/>
    </sheetView>
  </sheetViews>
  <sheetFormatPr defaultColWidth="9.140625" defaultRowHeight="12.75" x14ac:dyDescent="0.2"/>
  <cols>
    <col min="1" max="1" width="2.7109375" style="9" customWidth="1"/>
    <col min="2" max="2" width="5.7109375" style="9" customWidth="1"/>
    <col min="3" max="3" width="1.7109375" style="9" customWidth="1"/>
    <col min="4" max="14" width="9.140625" style="9"/>
    <col min="15" max="15" width="2.7109375" style="9" customWidth="1"/>
    <col min="16" max="16384" width="9.140625" style="9"/>
  </cols>
  <sheetData>
    <row r="1" spans="1:15" ht="12.6" x14ac:dyDescent="0.25">
      <c r="A1" s="87"/>
    </row>
    <row r="2" spans="1:15" ht="12.6" x14ac:dyDescent="0.25">
      <c r="B2" s="26"/>
      <c r="C2" s="27"/>
      <c r="D2" s="27"/>
      <c r="E2" s="27"/>
      <c r="F2" s="27"/>
      <c r="G2" s="27"/>
      <c r="H2" s="27"/>
      <c r="I2" s="27"/>
      <c r="J2" s="27"/>
      <c r="K2" s="27"/>
      <c r="L2" s="27"/>
      <c r="M2" s="27"/>
      <c r="N2" s="27"/>
      <c r="O2" s="29"/>
    </row>
    <row r="3" spans="1:15" ht="12.95" x14ac:dyDescent="0.3">
      <c r="B3" s="30"/>
      <c r="C3" s="3"/>
      <c r="D3" s="3"/>
      <c r="E3" s="3"/>
      <c r="F3" s="3"/>
      <c r="G3" s="3"/>
      <c r="H3" s="3"/>
      <c r="I3" s="3"/>
      <c r="J3" s="64" t="s">
        <v>50</v>
      </c>
      <c r="K3" s="65">
        <f>Cover!$I$14</f>
        <v>0</v>
      </c>
      <c r="L3" s="3"/>
      <c r="M3" s="3"/>
      <c r="N3" s="3"/>
      <c r="O3" s="31"/>
    </row>
    <row r="4" spans="1:15" ht="12.95" x14ac:dyDescent="0.3">
      <c r="B4" s="30"/>
      <c r="C4" s="3"/>
      <c r="D4" s="3"/>
      <c r="E4" s="3"/>
      <c r="F4" s="3"/>
      <c r="G4" s="3"/>
      <c r="H4" s="3"/>
      <c r="I4" s="3"/>
      <c r="J4" s="64" t="s">
        <v>30</v>
      </c>
      <c r="K4" s="65">
        <f>Cover!$I$16</f>
        <v>0</v>
      </c>
      <c r="L4" s="3"/>
      <c r="M4" s="3"/>
      <c r="N4" s="3"/>
      <c r="O4" s="31"/>
    </row>
    <row r="5" spans="1:15" ht="12.95" x14ac:dyDescent="0.3">
      <c r="B5" s="30"/>
      <c r="C5" s="3"/>
      <c r="D5" s="3"/>
      <c r="E5" s="3"/>
      <c r="F5" s="3"/>
      <c r="G5" s="3"/>
      <c r="H5" s="3"/>
      <c r="I5" s="3"/>
      <c r="J5" s="64" t="s">
        <v>49</v>
      </c>
      <c r="K5" s="65">
        <f>Cover!$I$18</f>
        <v>0</v>
      </c>
      <c r="L5" s="3"/>
      <c r="M5" s="3"/>
      <c r="N5" s="3"/>
      <c r="O5" s="31"/>
    </row>
    <row r="6" spans="1:15" ht="12.6" x14ac:dyDescent="0.25">
      <c r="B6" s="30"/>
      <c r="C6" s="3"/>
      <c r="D6" s="3"/>
      <c r="E6" s="3"/>
      <c r="F6" s="3"/>
      <c r="G6" s="3"/>
      <c r="H6" s="3"/>
      <c r="I6" s="3"/>
      <c r="J6" s="3"/>
      <c r="K6" s="3"/>
      <c r="L6" s="3"/>
      <c r="M6" s="3"/>
      <c r="N6" s="3"/>
      <c r="O6" s="31"/>
    </row>
    <row r="7" spans="1:15" ht="12.6" x14ac:dyDescent="0.25">
      <c r="B7" s="30"/>
      <c r="C7" s="3"/>
      <c r="D7" s="3"/>
      <c r="E7" s="3"/>
      <c r="F7" s="3"/>
      <c r="G7" s="3"/>
      <c r="H7" s="3"/>
      <c r="I7" s="3"/>
      <c r="J7" s="3"/>
      <c r="K7" s="3"/>
      <c r="L7" s="3"/>
      <c r="M7" s="3"/>
      <c r="N7" s="3"/>
      <c r="O7" s="31"/>
    </row>
    <row r="8" spans="1:15" ht="14.45" x14ac:dyDescent="0.35">
      <c r="B8" s="30"/>
      <c r="C8" s="3"/>
      <c r="D8" s="3"/>
      <c r="E8" s="3"/>
      <c r="F8" s="3"/>
      <c r="G8" s="3"/>
      <c r="H8" s="3"/>
      <c r="I8" s="3"/>
      <c r="J8" s="161" t="s">
        <v>29</v>
      </c>
      <c r="K8" s="161"/>
      <c r="L8" s="161"/>
      <c r="M8" s="161"/>
      <c r="N8" s="161"/>
      <c r="O8" s="31"/>
    </row>
    <row r="9" spans="1:15" ht="12.6" x14ac:dyDescent="0.25">
      <c r="B9" s="30"/>
      <c r="C9" s="3"/>
      <c r="D9" s="3"/>
      <c r="E9" s="3"/>
      <c r="F9" s="3"/>
      <c r="G9" s="3"/>
      <c r="H9" s="3"/>
      <c r="I9" s="3"/>
      <c r="J9" s="3"/>
      <c r="K9" s="3"/>
      <c r="L9" s="3"/>
      <c r="M9" s="3"/>
      <c r="N9" s="3"/>
      <c r="O9" s="31"/>
    </row>
    <row r="10" spans="1:15" ht="12.6" x14ac:dyDescent="0.25">
      <c r="B10" s="30"/>
      <c r="C10" s="3"/>
      <c r="D10" s="3"/>
      <c r="E10" s="3"/>
      <c r="F10" s="3"/>
      <c r="G10" s="3"/>
      <c r="H10" s="3"/>
      <c r="I10" s="3"/>
      <c r="J10" s="4"/>
      <c r="K10" s="4"/>
      <c r="L10" s="4"/>
      <c r="M10" s="4"/>
      <c r="N10" s="4"/>
      <c r="O10" s="31"/>
    </row>
    <row r="11" spans="1:15" ht="15" x14ac:dyDescent="0.25">
      <c r="B11" s="30"/>
      <c r="C11" s="3"/>
      <c r="D11" s="3"/>
      <c r="E11" s="3"/>
      <c r="F11" s="3"/>
      <c r="G11" s="3"/>
      <c r="H11" s="66" t="s">
        <v>0</v>
      </c>
      <c r="I11" s="3"/>
      <c r="J11" s="152" t="str">
        <f>IF(Social!E59="","N/A",Social!E59)</f>
        <v>N/A</v>
      </c>
      <c r="K11" s="153"/>
      <c r="L11" s="153"/>
      <c r="M11" s="153"/>
      <c r="N11" s="154"/>
      <c r="O11" s="31"/>
    </row>
    <row r="12" spans="1:15" x14ac:dyDescent="0.2">
      <c r="B12" s="30"/>
      <c r="C12" s="3"/>
      <c r="D12" s="3"/>
      <c r="E12" s="3"/>
      <c r="F12" s="3"/>
      <c r="G12" s="3"/>
      <c r="H12" s="3"/>
      <c r="I12" s="3"/>
      <c r="J12" s="155"/>
      <c r="K12" s="156"/>
      <c r="L12" s="156"/>
      <c r="M12" s="156"/>
      <c r="N12" s="157"/>
      <c r="O12" s="31"/>
    </row>
    <row r="13" spans="1:15" ht="12.75" customHeight="1" thickBot="1" x14ac:dyDescent="0.25">
      <c r="B13" s="30"/>
      <c r="C13" s="3"/>
      <c r="D13" s="3"/>
      <c r="E13" s="162"/>
      <c r="F13" s="162"/>
      <c r="G13" s="3"/>
      <c r="H13" s="3"/>
      <c r="I13" s="3"/>
      <c r="J13" s="155"/>
      <c r="K13" s="156"/>
      <c r="L13" s="156"/>
      <c r="M13" s="156"/>
      <c r="N13" s="157"/>
      <c r="O13" s="31"/>
    </row>
    <row r="14" spans="1:15" ht="12.75" customHeight="1" x14ac:dyDescent="0.2">
      <c r="B14" s="30"/>
      <c r="C14" s="3"/>
      <c r="D14" s="3"/>
      <c r="E14" s="127" t="s">
        <v>39</v>
      </c>
      <c r="F14" s="117"/>
      <c r="G14" s="3"/>
      <c r="H14" s="3"/>
      <c r="I14" s="3"/>
      <c r="J14" s="155"/>
      <c r="K14" s="156"/>
      <c r="L14" s="156"/>
      <c r="M14" s="156"/>
      <c r="N14" s="157"/>
      <c r="O14" s="31"/>
    </row>
    <row r="15" spans="1:15" ht="13.5" customHeight="1" thickBot="1" x14ac:dyDescent="0.25">
      <c r="B15" s="30"/>
      <c r="C15" s="3"/>
      <c r="D15" s="3"/>
      <c r="E15" s="128"/>
      <c r="F15" s="119"/>
      <c r="G15" s="3"/>
      <c r="H15" s="3"/>
      <c r="I15" s="3"/>
      <c r="J15" s="155"/>
      <c r="K15" s="156"/>
      <c r="L15" s="156"/>
      <c r="M15" s="156"/>
      <c r="N15" s="157"/>
      <c r="O15" s="31"/>
    </row>
    <row r="16" spans="1:15" ht="12.75" customHeight="1" thickBot="1" x14ac:dyDescent="0.25">
      <c r="B16" s="30"/>
      <c r="C16" s="3"/>
      <c r="D16" s="3"/>
      <c r="E16" s="3"/>
      <c r="F16" s="3"/>
      <c r="G16" s="3"/>
      <c r="H16" s="3"/>
      <c r="I16" s="3"/>
      <c r="J16" s="155"/>
      <c r="K16" s="156"/>
      <c r="L16" s="156"/>
      <c r="M16" s="156"/>
      <c r="N16" s="157"/>
      <c r="O16" s="31"/>
    </row>
    <row r="17" spans="2:15" ht="12.75" customHeight="1" x14ac:dyDescent="0.2">
      <c r="B17" s="30"/>
      <c r="C17" s="3"/>
      <c r="D17" s="3"/>
      <c r="E17" s="127" t="s">
        <v>33</v>
      </c>
      <c r="F17" s="117"/>
      <c r="G17" s="3"/>
      <c r="H17" s="3"/>
      <c r="I17" s="3"/>
      <c r="J17" s="155"/>
      <c r="K17" s="156"/>
      <c r="L17" s="156"/>
      <c r="M17" s="156"/>
      <c r="N17" s="157"/>
      <c r="O17" s="31"/>
    </row>
    <row r="18" spans="2:15" ht="13.5" customHeight="1" thickBot="1" x14ac:dyDescent="0.25">
      <c r="B18" s="30"/>
      <c r="C18" s="3"/>
      <c r="D18" s="3"/>
      <c r="E18" s="128"/>
      <c r="F18" s="119"/>
      <c r="G18" s="3"/>
      <c r="H18" s="3"/>
      <c r="I18" s="3"/>
      <c r="J18" s="158"/>
      <c r="K18" s="159"/>
      <c r="L18" s="159"/>
      <c r="M18" s="159"/>
      <c r="N18" s="160"/>
      <c r="O18" s="31"/>
    </row>
    <row r="19" spans="2:15" ht="12.6" x14ac:dyDescent="0.25">
      <c r="B19" s="30"/>
      <c r="C19" s="3"/>
      <c r="D19" s="3"/>
      <c r="E19" s="3"/>
      <c r="F19" s="3"/>
      <c r="G19" s="3"/>
      <c r="H19" s="3"/>
      <c r="I19" s="3"/>
      <c r="J19" s="3"/>
      <c r="K19" s="3"/>
      <c r="L19" s="3"/>
      <c r="M19" s="3"/>
      <c r="N19" s="3"/>
      <c r="O19" s="31"/>
    </row>
    <row r="20" spans="2:15" ht="12.6" x14ac:dyDescent="0.25">
      <c r="B20" s="30"/>
      <c r="C20" s="3"/>
      <c r="D20" s="3"/>
      <c r="E20" s="3"/>
      <c r="F20" s="3"/>
      <c r="G20" s="3"/>
      <c r="H20" s="3"/>
      <c r="I20" s="3"/>
      <c r="J20" s="4"/>
      <c r="K20" s="4"/>
      <c r="L20" s="4"/>
      <c r="M20" s="4"/>
      <c r="N20" s="4"/>
      <c r="O20" s="31"/>
    </row>
    <row r="21" spans="2:15" ht="15" x14ac:dyDescent="0.25">
      <c r="B21" s="30"/>
      <c r="C21" s="3"/>
      <c r="D21" s="3"/>
      <c r="E21" s="3"/>
      <c r="F21" s="3"/>
      <c r="G21" s="3"/>
      <c r="H21" s="66" t="s">
        <v>4</v>
      </c>
      <c r="I21" s="3"/>
      <c r="J21" s="152" t="str">
        <f>IF(Economic!E45="","N/A",Economic!E45)</f>
        <v>N/A</v>
      </c>
      <c r="K21" s="153"/>
      <c r="L21" s="153"/>
      <c r="M21" s="153"/>
      <c r="N21" s="154"/>
      <c r="O21" s="31"/>
    </row>
    <row r="22" spans="2:15" x14ac:dyDescent="0.2">
      <c r="B22" s="30"/>
      <c r="C22" s="3"/>
      <c r="D22" s="3"/>
      <c r="E22" s="3"/>
      <c r="F22" s="3"/>
      <c r="G22" s="3"/>
      <c r="H22" s="3"/>
      <c r="I22" s="3"/>
      <c r="J22" s="155"/>
      <c r="K22" s="156"/>
      <c r="L22" s="156"/>
      <c r="M22" s="156"/>
      <c r="N22" s="157"/>
      <c r="O22" s="31"/>
    </row>
    <row r="23" spans="2:15" x14ac:dyDescent="0.2">
      <c r="B23" s="30"/>
      <c r="C23" s="3"/>
      <c r="D23" s="3"/>
      <c r="E23" s="3"/>
      <c r="F23" s="3"/>
      <c r="G23" s="3"/>
      <c r="H23" s="3"/>
      <c r="I23" s="3"/>
      <c r="J23" s="155"/>
      <c r="K23" s="156"/>
      <c r="L23" s="156"/>
      <c r="M23" s="156"/>
      <c r="N23" s="157"/>
      <c r="O23" s="31"/>
    </row>
    <row r="24" spans="2:15" x14ac:dyDescent="0.2">
      <c r="B24" s="30"/>
      <c r="C24" s="3"/>
      <c r="D24" s="3"/>
      <c r="E24" s="3"/>
      <c r="F24" s="3"/>
      <c r="G24" s="3"/>
      <c r="H24" s="3"/>
      <c r="I24" s="3"/>
      <c r="J24" s="155"/>
      <c r="K24" s="156"/>
      <c r="L24" s="156"/>
      <c r="M24" s="156"/>
      <c r="N24" s="157"/>
      <c r="O24" s="31"/>
    </row>
    <row r="25" spans="2:15" x14ac:dyDescent="0.2">
      <c r="B25" s="30"/>
      <c r="C25" s="3"/>
      <c r="D25" s="3"/>
      <c r="E25" s="3"/>
      <c r="F25" s="3"/>
      <c r="G25" s="3"/>
      <c r="H25" s="3"/>
      <c r="I25" s="3"/>
      <c r="J25" s="155"/>
      <c r="K25" s="156"/>
      <c r="L25" s="156"/>
      <c r="M25" s="156"/>
      <c r="N25" s="157"/>
      <c r="O25" s="31"/>
    </row>
    <row r="26" spans="2:15" x14ac:dyDescent="0.2">
      <c r="B26" s="30"/>
      <c r="C26" s="3"/>
      <c r="D26" s="3"/>
      <c r="E26" s="3"/>
      <c r="F26" s="3"/>
      <c r="G26" s="3"/>
      <c r="H26" s="3"/>
      <c r="I26" s="3"/>
      <c r="J26" s="155"/>
      <c r="K26" s="156"/>
      <c r="L26" s="156"/>
      <c r="M26" s="156"/>
      <c r="N26" s="157"/>
      <c r="O26" s="31"/>
    </row>
    <row r="27" spans="2:15" x14ac:dyDescent="0.2">
      <c r="B27" s="30"/>
      <c r="C27" s="3"/>
      <c r="D27" s="3"/>
      <c r="E27" s="3"/>
      <c r="F27" s="3"/>
      <c r="G27" s="3"/>
      <c r="H27" s="3"/>
      <c r="I27" s="3"/>
      <c r="J27" s="155"/>
      <c r="K27" s="156"/>
      <c r="L27" s="156"/>
      <c r="M27" s="156"/>
      <c r="N27" s="157"/>
      <c r="O27" s="31"/>
    </row>
    <row r="28" spans="2:15" x14ac:dyDescent="0.2">
      <c r="B28" s="30"/>
      <c r="C28" s="3"/>
      <c r="D28" s="3"/>
      <c r="E28" s="3"/>
      <c r="F28" s="3"/>
      <c r="G28" s="3"/>
      <c r="H28" s="3"/>
      <c r="I28" s="3"/>
      <c r="J28" s="158"/>
      <c r="K28" s="159"/>
      <c r="L28" s="159"/>
      <c r="M28" s="159"/>
      <c r="N28" s="160"/>
      <c r="O28" s="31"/>
    </row>
    <row r="29" spans="2:15" ht="12.6" x14ac:dyDescent="0.25">
      <c r="B29" s="30"/>
      <c r="C29" s="3"/>
      <c r="D29" s="3"/>
      <c r="E29" s="3"/>
      <c r="F29" s="3"/>
      <c r="G29" s="3"/>
      <c r="H29" s="3"/>
      <c r="I29" s="3"/>
      <c r="J29" s="3"/>
      <c r="K29" s="3"/>
      <c r="L29" s="3"/>
      <c r="M29" s="3"/>
      <c r="N29" s="3"/>
      <c r="O29" s="31"/>
    </row>
    <row r="30" spans="2:15" ht="12.6" x14ac:dyDescent="0.25">
      <c r="B30" s="30"/>
      <c r="C30" s="3"/>
      <c r="D30" s="3"/>
      <c r="E30" s="3"/>
      <c r="F30" s="3"/>
      <c r="G30" s="3"/>
      <c r="H30" s="3"/>
      <c r="I30" s="3"/>
      <c r="J30" s="4"/>
      <c r="K30" s="4"/>
      <c r="L30" s="4"/>
      <c r="M30" s="4"/>
      <c r="N30" s="4"/>
      <c r="O30" s="31"/>
    </row>
    <row r="31" spans="2:15" ht="15" x14ac:dyDescent="0.25">
      <c r="B31" s="30"/>
      <c r="C31" s="3"/>
      <c r="D31" s="3"/>
      <c r="E31" s="3"/>
      <c r="F31" s="3"/>
      <c r="G31" s="3"/>
      <c r="H31" s="66" t="s">
        <v>5</v>
      </c>
      <c r="I31" s="3"/>
      <c r="J31" s="152" t="str">
        <f>IF(Environment!E67="","N/A",Environment!E67)</f>
        <v>N/A</v>
      </c>
      <c r="K31" s="153"/>
      <c r="L31" s="153"/>
      <c r="M31" s="153"/>
      <c r="N31" s="154"/>
      <c r="O31" s="31"/>
    </row>
    <row r="32" spans="2:15" x14ac:dyDescent="0.2">
      <c r="B32" s="30"/>
      <c r="C32" s="3"/>
      <c r="D32" s="3"/>
      <c r="E32" s="3"/>
      <c r="F32" s="3"/>
      <c r="G32" s="3"/>
      <c r="H32" s="3"/>
      <c r="I32" s="3"/>
      <c r="J32" s="155"/>
      <c r="K32" s="156"/>
      <c r="L32" s="156"/>
      <c r="M32" s="156"/>
      <c r="N32" s="157"/>
      <c r="O32" s="31"/>
    </row>
    <row r="33" spans="2:15" x14ac:dyDescent="0.2">
      <c r="B33" s="30"/>
      <c r="C33" s="3"/>
      <c r="D33" s="3"/>
      <c r="E33" s="3"/>
      <c r="F33" s="3"/>
      <c r="G33" s="3"/>
      <c r="H33" s="3"/>
      <c r="I33" s="3"/>
      <c r="J33" s="155"/>
      <c r="K33" s="156"/>
      <c r="L33" s="156"/>
      <c r="M33" s="156"/>
      <c r="N33" s="157"/>
      <c r="O33" s="31"/>
    </row>
    <row r="34" spans="2:15" x14ac:dyDescent="0.2">
      <c r="B34" s="30"/>
      <c r="C34" s="3"/>
      <c r="D34" s="3"/>
      <c r="E34" s="3"/>
      <c r="F34" s="3"/>
      <c r="G34" s="3"/>
      <c r="H34" s="3"/>
      <c r="I34" s="3"/>
      <c r="J34" s="155"/>
      <c r="K34" s="156"/>
      <c r="L34" s="156"/>
      <c r="M34" s="156"/>
      <c r="N34" s="157"/>
      <c r="O34" s="31"/>
    </row>
    <row r="35" spans="2:15" x14ac:dyDescent="0.2">
      <c r="B35" s="30"/>
      <c r="C35" s="3"/>
      <c r="D35" s="3"/>
      <c r="E35" s="3"/>
      <c r="F35" s="3"/>
      <c r="G35" s="3"/>
      <c r="H35" s="3"/>
      <c r="I35" s="3"/>
      <c r="J35" s="155"/>
      <c r="K35" s="156"/>
      <c r="L35" s="156"/>
      <c r="M35" s="156"/>
      <c r="N35" s="157"/>
      <c r="O35" s="31"/>
    </row>
    <row r="36" spans="2:15" x14ac:dyDescent="0.2">
      <c r="B36" s="30"/>
      <c r="C36" s="3"/>
      <c r="D36" s="3"/>
      <c r="E36" s="3"/>
      <c r="F36" s="3"/>
      <c r="G36" s="3"/>
      <c r="H36" s="3"/>
      <c r="I36" s="3"/>
      <c r="J36" s="155"/>
      <c r="K36" s="156"/>
      <c r="L36" s="156"/>
      <c r="M36" s="156"/>
      <c r="N36" s="157"/>
      <c r="O36" s="31"/>
    </row>
    <row r="37" spans="2:15" x14ac:dyDescent="0.2">
      <c r="B37" s="30"/>
      <c r="C37" s="3"/>
      <c r="D37" s="3"/>
      <c r="E37" s="3"/>
      <c r="F37" s="3"/>
      <c r="G37" s="3"/>
      <c r="H37" s="3"/>
      <c r="I37" s="3"/>
      <c r="J37" s="155"/>
      <c r="K37" s="156"/>
      <c r="L37" s="156"/>
      <c r="M37" s="156"/>
      <c r="N37" s="157"/>
      <c r="O37" s="31"/>
    </row>
    <row r="38" spans="2:15" x14ac:dyDescent="0.2">
      <c r="B38" s="30"/>
      <c r="C38" s="3"/>
      <c r="D38" s="3"/>
      <c r="E38" s="3"/>
      <c r="F38" s="3"/>
      <c r="G38" s="3"/>
      <c r="H38" s="3"/>
      <c r="I38" s="3"/>
      <c r="J38" s="158"/>
      <c r="K38" s="159"/>
      <c r="L38" s="159"/>
      <c r="M38" s="159"/>
      <c r="N38" s="160"/>
      <c r="O38" s="31"/>
    </row>
    <row r="39" spans="2:15" x14ac:dyDescent="0.2">
      <c r="B39" s="30"/>
      <c r="C39" s="3"/>
      <c r="D39" s="3"/>
      <c r="E39" s="3"/>
      <c r="F39" s="3"/>
      <c r="G39" s="3"/>
      <c r="H39" s="3"/>
      <c r="I39" s="3"/>
      <c r="J39" s="3"/>
      <c r="K39" s="3"/>
      <c r="L39" s="3"/>
      <c r="M39" s="3"/>
      <c r="N39" s="3"/>
      <c r="O39" s="31"/>
    </row>
    <row r="40" spans="2:15" x14ac:dyDescent="0.2">
      <c r="B40" s="30"/>
      <c r="C40" s="3"/>
      <c r="D40" s="3"/>
      <c r="E40" s="3"/>
      <c r="F40" s="3"/>
      <c r="G40" s="3"/>
      <c r="H40" s="3"/>
      <c r="I40" s="3"/>
      <c r="J40" s="4"/>
      <c r="K40" s="4"/>
      <c r="L40" s="4"/>
      <c r="M40" s="4"/>
      <c r="N40" s="4"/>
      <c r="O40" s="31"/>
    </row>
    <row r="41" spans="2:15" ht="15" x14ac:dyDescent="0.25">
      <c r="B41" s="30"/>
      <c r="C41" s="3"/>
      <c r="D41" s="3"/>
      <c r="E41" s="3"/>
      <c r="F41" s="3"/>
      <c r="G41" s="3"/>
      <c r="H41" s="66" t="s">
        <v>26</v>
      </c>
      <c r="I41" s="3"/>
      <c r="J41" s="152" t="str">
        <f>IF(Adaptation!E37="","N/A",Adaptation!E37)</f>
        <v>N/A</v>
      </c>
      <c r="K41" s="153"/>
      <c r="L41" s="153"/>
      <c r="M41" s="153"/>
      <c r="N41" s="154"/>
      <c r="O41" s="31"/>
    </row>
    <row r="42" spans="2:15" x14ac:dyDescent="0.2">
      <c r="B42" s="30"/>
      <c r="C42" s="3"/>
      <c r="D42" s="3"/>
      <c r="E42" s="3"/>
      <c r="F42" s="3"/>
      <c r="G42" s="3"/>
      <c r="H42" s="3"/>
      <c r="I42" s="3"/>
      <c r="J42" s="155"/>
      <c r="K42" s="156"/>
      <c r="L42" s="156"/>
      <c r="M42" s="156"/>
      <c r="N42" s="157"/>
      <c r="O42" s="31"/>
    </row>
    <row r="43" spans="2:15" x14ac:dyDescent="0.2">
      <c r="B43" s="30"/>
      <c r="C43" s="3"/>
      <c r="D43" s="3"/>
      <c r="E43" s="3"/>
      <c r="F43" s="3"/>
      <c r="G43" s="3"/>
      <c r="H43" s="3"/>
      <c r="I43" s="3"/>
      <c r="J43" s="155"/>
      <c r="K43" s="156"/>
      <c r="L43" s="156"/>
      <c r="M43" s="156"/>
      <c r="N43" s="157"/>
      <c r="O43" s="31"/>
    </row>
    <row r="44" spans="2:15" x14ac:dyDescent="0.2">
      <c r="B44" s="30"/>
      <c r="C44" s="3"/>
      <c r="D44" s="3"/>
      <c r="E44" s="3"/>
      <c r="F44" s="3"/>
      <c r="G44" s="3"/>
      <c r="H44" s="3"/>
      <c r="I44" s="3"/>
      <c r="J44" s="155"/>
      <c r="K44" s="156"/>
      <c r="L44" s="156"/>
      <c r="M44" s="156"/>
      <c r="N44" s="157"/>
      <c r="O44" s="31"/>
    </row>
    <row r="45" spans="2:15" x14ac:dyDescent="0.2">
      <c r="B45" s="30"/>
      <c r="C45" s="3"/>
      <c r="D45" s="3"/>
      <c r="E45" s="3"/>
      <c r="F45" s="3"/>
      <c r="G45" s="3"/>
      <c r="H45" s="3"/>
      <c r="I45" s="3"/>
      <c r="J45" s="155"/>
      <c r="K45" s="156"/>
      <c r="L45" s="156"/>
      <c r="M45" s="156"/>
      <c r="N45" s="157"/>
      <c r="O45" s="31"/>
    </row>
    <row r="46" spans="2:15" x14ac:dyDescent="0.2">
      <c r="B46" s="30"/>
      <c r="C46" s="3"/>
      <c r="D46" s="3"/>
      <c r="E46" s="3"/>
      <c r="F46" s="3"/>
      <c r="G46" s="3"/>
      <c r="H46" s="3"/>
      <c r="I46" s="3"/>
      <c r="J46" s="155"/>
      <c r="K46" s="156"/>
      <c r="L46" s="156"/>
      <c r="M46" s="156"/>
      <c r="N46" s="157"/>
      <c r="O46" s="31"/>
    </row>
    <row r="47" spans="2:15" x14ac:dyDescent="0.2">
      <c r="B47" s="30"/>
      <c r="C47" s="3"/>
      <c r="D47" s="3"/>
      <c r="E47" s="3"/>
      <c r="F47" s="3"/>
      <c r="G47" s="3"/>
      <c r="H47" s="3"/>
      <c r="I47" s="3"/>
      <c r="J47" s="155"/>
      <c r="K47" s="156"/>
      <c r="L47" s="156"/>
      <c r="M47" s="156"/>
      <c r="N47" s="157"/>
      <c r="O47" s="31"/>
    </row>
    <row r="48" spans="2:15" x14ac:dyDescent="0.2">
      <c r="B48" s="30"/>
      <c r="C48" s="3"/>
      <c r="D48" s="3"/>
      <c r="E48" s="3"/>
      <c r="F48" s="3"/>
      <c r="G48" s="3"/>
      <c r="H48" s="3"/>
      <c r="I48" s="3"/>
      <c r="J48" s="158"/>
      <c r="K48" s="159"/>
      <c r="L48" s="159"/>
      <c r="M48" s="159"/>
      <c r="N48" s="160"/>
      <c r="O48" s="31"/>
    </row>
    <row r="49" spans="2:15" x14ac:dyDescent="0.2">
      <c r="B49" s="35"/>
      <c r="C49" s="37"/>
      <c r="D49" s="37"/>
      <c r="E49" s="37"/>
      <c r="F49" s="37"/>
      <c r="G49" s="37"/>
      <c r="H49" s="37"/>
      <c r="I49" s="37"/>
      <c r="J49" s="37"/>
      <c r="K49" s="37"/>
      <c r="L49" s="37"/>
      <c r="M49" s="37"/>
      <c r="N49" s="37"/>
      <c r="O49" s="38"/>
    </row>
  </sheetData>
  <sheetProtection sheet="1" selectLockedCells="1"/>
  <mergeCells count="8">
    <mergeCell ref="J31:N38"/>
    <mergeCell ref="J41:N48"/>
    <mergeCell ref="E14:F15"/>
    <mergeCell ref="E17:F18"/>
    <mergeCell ref="J8:N8"/>
    <mergeCell ref="J11:N18"/>
    <mergeCell ref="J21:N28"/>
    <mergeCell ref="E13:F13"/>
  </mergeCells>
  <conditionalFormatting sqref="J10:N10">
    <cfRule type="expression" dxfId="13" priority="15">
      <formula>$F$48=1</formula>
    </cfRule>
  </conditionalFormatting>
  <conditionalFormatting sqref="J20:N20">
    <cfRule type="expression" dxfId="12" priority="14">
      <formula>$F$48=1</formula>
    </cfRule>
  </conditionalFormatting>
  <conditionalFormatting sqref="J30:N30">
    <cfRule type="expression" dxfId="11" priority="13">
      <formula>$F$48=1</formula>
    </cfRule>
  </conditionalFormatting>
  <conditionalFormatting sqref="J40:N40">
    <cfRule type="expression" dxfId="10" priority="12">
      <formula>$F$48=1</formula>
    </cfRule>
  </conditionalFormatting>
  <conditionalFormatting sqref="J11:N18">
    <cfRule type="expression" dxfId="9" priority="10">
      <formula>$F$42=1</formula>
    </cfRule>
    <cfRule type="expression" dxfId="8" priority="11">
      <formula>$F$48=1</formula>
    </cfRule>
  </conditionalFormatting>
  <conditionalFormatting sqref="J21:N28">
    <cfRule type="expression" dxfId="7" priority="8">
      <formula>$F$42=1</formula>
    </cfRule>
    <cfRule type="expression" dxfId="6" priority="9">
      <formula>$F$48=1</formula>
    </cfRule>
  </conditionalFormatting>
  <conditionalFormatting sqref="J31:N38">
    <cfRule type="expression" dxfId="5" priority="6">
      <formula>$F$42=1</formula>
    </cfRule>
    <cfRule type="expression" dxfId="4" priority="7">
      <formula>$F$48=1</formula>
    </cfRule>
  </conditionalFormatting>
  <conditionalFormatting sqref="J41:N48">
    <cfRule type="expression" dxfId="3" priority="4">
      <formula>$F$42=1</formula>
    </cfRule>
    <cfRule type="expression" dxfId="2" priority="5">
      <formula>$F$48=1</formula>
    </cfRule>
  </conditionalFormatting>
  <conditionalFormatting sqref="K4:K5">
    <cfRule type="cellIs" dxfId="1" priority="3" operator="equal">
      <formula>0</formula>
    </cfRule>
  </conditionalFormatting>
  <conditionalFormatting sqref="K3">
    <cfRule type="cellIs" dxfId="0" priority="1" operator="equal">
      <formula>0</formula>
    </cfRule>
  </conditionalFormatting>
  <hyperlinks>
    <hyperlink ref="E14" location="'Asset GN'!A1" display="'Asset GN'!A1"/>
    <hyperlink ref="E17" location="'Asset GN'!A1" display="'Asset GN'!A1"/>
    <hyperlink ref="E14:E15" location="Adaptation!A1" display="Back"/>
    <hyperlink ref="E17:E18" location="Highlights!A1" display="Go to Highlights"/>
    <hyperlink ref="E14:F15" location="Results!A1" display="Back"/>
    <hyperlink ref="E17:F18" location="Cover!A1" display="Go to Highlights"/>
  </hyperlinks>
  <pageMargins left="0.25" right="0.25" top="0.75" bottom="0.75" header="0.3" footer="0.3"/>
  <pageSetup paperSize="9" scale="90" fitToHeight="0"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42"/>
  <sheetViews>
    <sheetView topLeftCell="A25" workbookViewId="0"/>
  </sheetViews>
  <sheetFormatPr defaultColWidth="9.140625" defaultRowHeight="12.75" x14ac:dyDescent="0.2"/>
  <cols>
    <col min="1" max="1" width="9.140625" style="1"/>
    <col min="2" max="2" width="49" style="1" bestFit="1" customWidth="1"/>
    <col min="3" max="3" width="17.5703125" style="1" bestFit="1" customWidth="1"/>
    <col min="4" max="16384" width="9.140625" style="1"/>
  </cols>
  <sheetData>
    <row r="2" spans="2:3" x14ac:dyDescent="0.25">
      <c r="B2" s="75" t="s">
        <v>51</v>
      </c>
    </row>
    <row r="3" spans="2:3" x14ac:dyDescent="0.25">
      <c r="B3" s="75" t="s">
        <v>52</v>
      </c>
    </row>
    <row r="4" spans="2:3" x14ac:dyDescent="0.25">
      <c r="B4" s="75"/>
    </row>
    <row r="5" spans="2:3" x14ac:dyDescent="0.25">
      <c r="B5" s="75" t="s">
        <v>69</v>
      </c>
      <c r="C5" s="1" t="s">
        <v>24</v>
      </c>
    </row>
    <row r="6" spans="2:3" x14ac:dyDescent="0.25">
      <c r="B6" s="75" t="s">
        <v>70</v>
      </c>
      <c r="C6" s="1" t="s">
        <v>24</v>
      </c>
    </row>
    <row r="7" spans="2:3" x14ac:dyDescent="0.25">
      <c r="B7" s="75" t="s">
        <v>71</v>
      </c>
      <c r="C7" s="1" t="s">
        <v>24</v>
      </c>
    </row>
    <row r="8" spans="2:3" x14ac:dyDescent="0.25">
      <c r="B8" s="75" t="s">
        <v>72</v>
      </c>
      <c r="C8" s="1" t="s">
        <v>24</v>
      </c>
    </row>
    <row r="9" spans="2:3" x14ac:dyDescent="0.25">
      <c r="B9" s="75" t="s">
        <v>73</v>
      </c>
      <c r="C9" s="1" t="s">
        <v>48</v>
      </c>
    </row>
    <row r="10" spans="2:3" x14ac:dyDescent="0.25">
      <c r="B10" s="75" t="s">
        <v>74</v>
      </c>
      <c r="C10" s="1" t="s">
        <v>23</v>
      </c>
    </row>
    <row r="11" spans="2:3" x14ac:dyDescent="0.25">
      <c r="B11" s="75" t="s">
        <v>75</v>
      </c>
      <c r="C11" s="1" t="s">
        <v>25</v>
      </c>
    </row>
    <row r="12" spans="2:3" x14ac:dyDescent="0.25">
      <c r="B12" s="75" t="s">
        <v>76</v>
      </c>
      <c r="C12" s="1" t="s">
        <v>48</v>
      </c>
    </row>
    <row r="14" spans="2:3" x14ac:dyDescent="0.25">
      <c r="B14" s="75" t="s">
        <v>64</v>
      </c>
    </row>
    <row r="15" spans="2:3" x14ac:dyDescent="0.25">
      <c r="B15" s="75" t="s">
        <v>65</v>
      </c>
    </row>
    <row r="16" spans="2:3" x14ac:dyDescent="0.25">
      <c r="B16" s="75" t="s">
        <v>66</v>
      </c>
    </row>
    <row r="18" spans="2:2" x14ac:dyDescent="0.25">
      <c r="B18" s="75" t="s">
        <v>77</v>
      </c>
    </row>
    <row r="19" spans="2:2" x14ac:dyDescent="0.25">
      <c r="B19" s="1" t="str">
        <f>IFERROR(IF(Cover!$I$20=B2,B2,VLOOKUP(Cover!$I$22,$B$5:$C$12,2,FALSE)),B2)</f>
        <v>Operating</v>
      </c>
    </row>
    <row r="21" spans="2:2" x14ac:dyDescent="0.25">
      <c r="B21" s="1" t="s">
        <v>64</v>
      </c>
    </row>
    <row r="22" spans="2:2" x14ac:dyDescent="0.25">
      <c r="B22" s="1" t="s">
        <v>95</v>
      </c>
    </row>
    <row r="23" spans="2:2" x14ac:dyDescent="0.25">
      <c r="B23" s="1" t="s">
        <v>96</v>
      </c>
    </row>
    <row r="24" spans="2:2" x14ac:dyDescent="0.25">
      <c r="B24" s="1" t="s">
        <v>97</v>
      </c>
    </row>
    <row r="25" spans="2:2" x14ac:dyDescent="0.25">
      <c r="B25" s="1" t="s">
        <v>98</v>
      </c>
    </row>
    <row r="26" spans="2:2" x14ac:dyDescent="0.25">
      <c r="B26" s="1" t="s">
        <v>99</v>
      </c>
    </row>
    <row r="27" spans="2:2" x14ac:dyDescent="0.25">
      <c r="B27" s="1" t="s">
        <v>100</v>
      </c>
    </row>
    <row r="28" spans="2:2" x14ac:dyDescent="0.25">
      <c r="B28" s="1" t="s">
        <v>101</v>
      </c>
    </row>
    <row r="29" spans="2:2" x14ac:dyDescent="0.25">
      <c r="B29" s="1" t="s">
        <v>102</v>
      </c>
    </row>
    <row r="31" spans="2:2" x14ac:dyDescent="0.25">
      <c r="B31" s="75" t="s">
        <v>64</v>
      </c>
    </row>
    <row r="32" spans="2:2" x14ac:dyDescent="0.25">
      <c r="B32" s="1" t="s">
        <v>105</v>
      </c>
    </row>
    <row r="33" spans="2:2" x14ac:dyDescent="0.25">
      <c r="B33" s="1" t="s">
        <v>106</v>
      </c>
    </row>
    <row r="34" spans="2:2" x14ac:dyDescent="0.25">
      <c r="B34" s="1" t="s">
        <v>107</v>
      </c>
    </row>
    <row r="35" spans="2:2" x14ac:dyDescent="0.25">
      <c r="B35" s="1" t="s">
        <v>108</v>
      </c>
    </row>
    <row r="36" spans="2:2" x14ac:dyDescent="0.25">
      <c r="B36" s="1" t="s">
        <v>103</v>
      </c>
    </row>
    <row r="37" spans="2:2" x14ac:dyDescent="0.25">
      <c r="B37" s="1" t="s">
        <v>104</v>
      </c>
    </row>
    <row r="39" spans="2:2" x14ac:dyDescent="0.25">
      <c r="B39" s="75" t="s">
        <v>64</v>
      </c>
    </row>
    <row r="40" spans="2:2" x14ac:dyDescent="0.25">
      <c r="B40" s="75" t="s">
        <v>65</v>
      </c>
    </row>
    <row r="41" spans="2:2" x14ac:dyDescent="0.25">
      <c r="B41" s="75" t="s">
        <v>66</v>
      </c>
    </row>
    <row r="42" spans="2:2" x14ac:dyDescent="0.25">
      <c r="B42" s="1" t="s">
        <v>109</v>
      </c>
    </row>
  </sheetData>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2:D32"/>
  <sheetViews>
    <sheetView topLeftCell="C1" workbookViewId="0"/>
  </sheetViews>
  <sheetFormatPr defaultColWidth="9.140625" defaultRowHeight="12.75" x14ac:dyDescent="0.2"/>
  <cols>
    <col min="1" max="2" width="9.140625" style="1"/>
    <col min="3" max="3" width="17.42578125" style="1" bestFit="1" customWidth="1"/>
    <col min="4" max="4" width="171.140625" style="1" bestFit="1" customWidth="1"/>
    <col min="5" max="16384" width="9.140625" style="1"/>
  </cols>
  <sheetData>
    <row r="2" spans="2:4" ht="12.75" customHeight="1" x14ac:dyDescent="0.25">
      <c r="B2" s="1" t="s">
        <v>60</v>
      </c>
      <c r="C2" s="1" t="s">
        <v>51</v>
      </c>
      <c r="D2" s="3" t="s">
        <v>84</v>
      </c>
    </row>
    <row r="3" spans="2:4" ht="12.6" x14ac:dyDescent="0.25">
      <c r="C3" s="1" t="s">
        <v>23</v>
      </c>
      <c r="D3" s="3" t="s">
        <v>85</v>
      </c>
    </row>
    <row r="4" spans="2:4" ht="12.6" x14ac:dyDescent="0.25">
      <c r="C4" s="1" t="s">
        <v>24</v>
      </c>
      <c r="D4" s="3" t="s">
        <v>86</v>
      </c>
    </row>
    <row r="5" spans="2:4" ht="12.6" x14ac:dyDescent="0.25">
      <c r="C5" s="1" t="s">
        <v>25</v>
      </c>
      <c r="D5" s="3" t="s">
        <v>87</v>
      </c>
    </row>
    <row r="6" spans="2:4" ht="12.6" x14ac:dyDescent="0.25">
      <c r="C6" s="1" t="s">
        <v>48</v>
      </c>
      <c r="D6" s="3" t="s">
        <v>85</v>
      </c>
    </row>
    <row r="8" spans="2:4" ht="12.6" x14ac:dyDescent="0.25">
      <c r="B8" s="1" t="s">
        <v>61</v>
      </c>
      <c r="C8" s="1" t="s">
        <v>51</v>
      </c>
      <c r="D8" s="3" t="s">
        <v>88</v>
      </c>
    </row>
    <row r="9" spans="2:4" ht="12.6" x14ac:dyDescent="0.25">
      <c r="C9" s="1" t="s">
        <v>23</v>
      </c>
      <c r="D9" s="3" t="s">
        <v>89</v>
      </c>
    </row>
    <row r="10" spans="2:4" ht="12.6" x14ac:dyDescent="0.25">
      <c r="C10" s="1" t="s">
        <v>24</v>
      </c>
      <c r="D10" s="3" t="s">
        <v>90</v>
      </c>
    </row>
    <row r="11" spans="2:4" ht="12.6" x14ac:dyDescent="0.25">
      <c r="C11" s="1" t="s">
        <v>25</v>
      </c>
      <c r="D11" s="3" t="s">
        <v>91</v>
      </c>
    </row>
    <row r="12" spans="2:4" ht="12.6" x14ac:dyDescent="0.25">
      <c r="C12" s="1" t="s">
        <v>48</v>
      </c>
      <c r="D12" s="3" t="s">
        <v>91</v>
      </c>
    </row>
    <row r="14" spans="2:4" ht="12.6" x14ac:dyDescent="0.25">
      <c r="B14" s="1" t="s">
        <v>62</v>
      </c>
      <c r="C14" s="1" t="s">
        <v>51</v>
      </c>
      <c r="D14" s="3" t="s">
        <v>92</v>
      </c>
    </row>
    <row r="15" spans="2:4" ht="12.6" x14ac:dyDescent="0.25">
      <c r="C15" s="1" t="s">
        <v>23</v>
      </c>
      <c r="D15" s="3" t="s">
        <v>93</v>
      </c>
    </row>
    <row r="16" spans="2:4" ht="12.6" x14ac:dyDescent="0.25">
      <c r="C16" s="1" t="s">
        <v>24</v>
      </c>
      <c r="D16" s="3" t="s">
        <v>93</v>
      </c>
    </row>
    <row r="17" spans="3:4" ht="12.6" x14ac:dyDescent="0.25">
      <c r="C17" s="1" t="s">
        <v>25</v>
      </c>
      <c r="D17" s="3" t="s">
        <v>94</v>
      </c>
    </row>
    <row r="18" spans="3:4" ht="12.6" x14ac:dyDescent="0.25">
      <c r="C18" s="1" t="s">
        <v>48</v>
      </c>
      <c r="D18" s="3" t="s">
        <v>94</v>
      </c>
    </row>
    <row r="31" spans="3:4" x14ac:dyDescent="0.2">
      <c r="D31" s="3"/>
    </row>
    <row r="32" spans="3:4" x14ac:dyDescent="0.2">
      <c r="D32" s="3"/>
    </row>
  </sheetData>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CF214F4C1E31498BD8F07E26F001D3" ma:contentTypeVersion="12" ma:contentTypeDescription="Create a new document." ma:contentTypeScope="" ma:versionID="0449ab342ff9b009335a240f94236cf4">
  <xsd:schema xmlns:xsd="http://www.w3.org/2001/XMLSchema" xmlns:xs="http://www.w3.org/2001/XMLSchema" xmlns:p="http://schemas.microsoft.com/office/2006/metadata/properties" xmlns:ns2="5a76d988-acff-474e-a50b-76718ead352c" xmlns:ns3="f42fdb04-cf84-459b-9090-3c500a7c994f" targetNamespace="http://schemas.microsoft.com/office/2006/metadata/properties" ma:root="true" ma:fieldsID="f36253dae773260a6bdec48ecd27f0bc" ns2:_="" ns3:_="">
    <xsd:import namespace="5a76d988-acff-474e-a50b-76718ead352c"/>
    <xsd:import namespace="f42fdb04-cf84-459b-9090-3c500a7c994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76d988-acff-474e-a50b-76718ead35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42fdb04-cf84-459b-9090-3c500a7c994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9D819FA-3D7D-4EF1-8286-CD884E34D1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76d988-acff-474e-a50b-76718ead352c"/>
    <ds:schemaRef ds:uri="f42fdb04-cf84-459b-9090-3c500a7c99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CCFB5B-D507-4399-86DE-809FD0D5A1EA}">
  <ds:schemaRefs>
    <ds:schemaRef ds:uri="http://schemas.microsoft.com/sharepoint/v3/contenttype/forms"/>
  </ds:schemaRefs>
</ds:datastoreItem>
</file>

<file path=customXml/itemProps3.xml><?xml version="1.0" encoding="utf-8"?>
<ds:datastoreItem xmlns:ds="http://schemas.openxmlformats.org/officeDocument/2006/customXml" ds:itemID="{1FE36BA4-4FC5-450B-88B0-085E835B1A4A}">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f42fdb04-cf84-459b-9090-3c500a7c994f"/>
    <ds:schemaRef ds:uri="5a76d988-acff-474e-a50b-76718ead352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Cover</vt:lpstr>
      <vt:lpstr>Social</vt:lpstr>
      <vt:lpstr>Economic</vt:lpstr>
      <vt:lpstr>Environment</vt:lpstr>
      <vt:lpstr>Adaptation</vt:lpstr>
      <vt:lpstr>Results</vt:lpstr>
      <vt:lpstr>Highlights</vt:lpstr>
      <vt:lpstr>List options</vt:lpstr>
      <vt:lpstr>Question options</vt:lpstr>
      <vt:lpstr>Adaptation!Print_Area</vt:lpstr>
      <vt:lpstr>Cover!Print_Area</vt:lpstr>
      <vt:lpstr>Economic!Print_Area</vt:lpstr>
      <vt:lpstr>Environment!Print_Area</vt:lpstr>
      <vt:lpstr>Highlights!Print_Area</vt:lpstr>
      <vt:lpstr>Results!Print_Area</vt:lpstr>
      <vt:lpstr>Social!Print_Area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Stanley</dc:creator>
  <cp:lastModifiedBy>Heffer, Kelly</cp:lastModifiedBy>
  <cp:lastPrinted>2016-08-08T02:39:48Z</cp:lastPrinted>
  <dcterms:created xsi:type="dcterms:W3CDTF">2006-09-16T00:00:00Z</dcterms:created>
  <dcterms:modified xsi:type="dcterms:W3CDTF">2021-02-15T03:05:54Z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0x01010013CF214F4C1E31498BD8F07E26F001D3</vt:lpwstr>
  </property>
</Properties>
</file>